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OŠ Trnovitica\GFI 2025\"/>
    </mc:Choice>
  </mc:AlternateContent>
  <bookViews>
    <workbookView xWindow="0" yWindow="0" windowWidth="23016" windowHeight="4188"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s="1"/>
  <c r="F297" i="9"/>
  <c r="L296" i="9"/>
  <c r="H296" i="9"/>
  <c r="F296" i="9"/>
  <c r="F295" i="9"/>
  <c r="I294" i="9"/>
  <c r="H294" i="9"/>
  <c r="F294" i="9"/>
  <c r="E293" i="9"/>
  <c r="M292" i="9"/>
  <c r="L292" i="9"/>
  <c r="F292" i="9" s="1"/>
  <c r="E292" i="9"/>
  <c r="M291" i="9"/>
  <c r="L291" i="9"/>
  <c r="F291" i="9"/>
  <c r="B291" i="9" s="1"/>
  <c r="E291" i="9"/>
  <c r="M290" i="9"/>
  <c r="L290" i="9"/>
  <c r="F290" i="9" s="1"/>
  <c r="E290" i="9"/>
  <c r="M289" i="9"/>
  <c r="F289" i="9" s="1"/>
  <c r="L289" i="9"/>
  <c r="E289" i="9"/>
  <c r="B289" i="9"/>
  <c r="M288" i="9"/>
  <c r="L288" i="9"/>
  <c r="F288" i="9" s="1"/>
  <c r="E288" i="9"/>
  <c r="B288" i="9" s="1"/>
  <c r="M287" i="9"/>
  <c r="L287" i="9"/>
  <c r="F287" i="9"/>
  <c r="B287" i="9" s="1"/>
  <c r="E287" i="9"/>
  <c r="M286" i="9"/>
  <c r="L286" i="9"/>
  <c r="F286" i="9" s="1"/>
  <c r="E286" i="9"/>
  <c r="B286" i="9" s="1"/>
  <c r="M285" i="9"/>
  <c r="F285" i="9" s="1"/>
  <c r="B285" i="9" s="1"/>
  <c r="L285" i="9"/>
  <c r="E285" i="9"/>
  <c r="M284" i="9"/>
  <c r="L284" i="9"/>
  <c r="F284" i="9" s="1"/>
  <c r="E284" i="9"/>
  <c r="M283" i="9"/>
  <c r="L283" i="9"/>
  <c r="F283" i="9"/>
  <c r="B283" i="9" s="1"/>
  <c r="E283" i="9"/>
  <c r="M282" i="9"/>
  <c r="L282" i="9"/>
  <c r="F282" i="9" s="1"/>
  <c r="E282" i="9"/>
  <c r="M281" i="9"/>
  <c r="F281" i="9" s="1"/>
  <c r="L281" i="9"/>
  <c r="E281" i="9"/>
  <c r="B281" i="9"/>
  <c r="M280" i="9"/>
  <c r="L280" i="9"/>
  <c r="F280" i="9" s="1"/>
  <c r="E280" i="9"/>
  <c r="B280" i="9" s="1"/>
  <c r="M279" i="9"/>
  <c r="L279" i="9"/>
  <c r="F279" i="9"/>
  <c r="B279" i="9" s="1"/>
  <c r="E279" i="9"/>
  <c r="M278" i="9"/>
  <c r="L278" i="9"/>
  <c r="F278" i="9" s="1"/>
  <c r="E278" i="9"/>
  <c r="B278" i="9" s="1"/>
  <c r="M277" i="9"/>
  <c r="F277" i="9" s="1"/>
  <c r="B277" i="9" s="1"/>
  <c r="L277" i="9"/>
  <c r="E277" i="9"/>
  <c r="M276" i="9"/>
  <c r="L276" i="9"/>
  <c r="F276" i="9" s="1"/>
  <c r="E276" i="9"/>
  <c r="B276" i="9" s="1"/>
  <c r="M275" i="9"/>
  <c r="F275" i="9" s="1"/>
  <c r="B275" i="9" s="1"/>
  <c r="L275" i="9"/>
  <c r="E275" i="9"/>
  <c r="M274" i="9"/>
  <c r="L274" i="9"/>
  <c r="F274" i="9" s="1"/>
  <c r="E274" i="9"/>
  <c r="B274" i="9" s="1"/>
  <c r="M273" i="9"/>
  <c r="F273" i="9" s="1"/>
  <c r="L273" i="9"/>
  <c r="E273" i="9"/>
  <c r="B273" i="9"/>
  <c r="M272" i="9"/>
  <c r="L272" i="9"/>
  <c r="F272" i="9" s="1"/>
  <c r="E272" i="9"/>
  <c r="B272" i="9" s="1"/>
  <c r="M271" i="9"/>
  <c r="F271" i="9" s="1"/>
  <c r="L271" i="9"/>
  <c r="E271" i="9"/>
  <c r="B271" i="9"/>
  <c r="M270" i="9"/>
  <c r="L270" i="9"/>
  <c r="F270" i="9" s="1"/>
  <c r="E270" i="9"/>
  <c r="B270" i="9" s="1"/>
  <c r="M269" i="9"/>
  <c r="F269" i="9" s="1"/>
  <c r="B269" i="9" s="1"/>
  <c r="L269" i="9"/>
  <c r="E269" i="9"/>
  <c r="M268" i="9"/>
  <c r="L268" i="9"/>
  <c r="F268" i="9" s="1"/>
  <c r="E268" i="9"/>
  <c r="B268" i="9" s="1"/>
  <c r="M267" i="9"/>
  <c r="F267" i="9" s="1"/>
  <c r="B267" i="9" s="1"/>
  <c r="L267" i="9"/>
  <c r="E267" i="9"/>
  <c r="M266" i="9"/>
  <c r="L266" i="9"/>
  <c r="F266" i="9" s="1"/>
  <c r="E266" i="9"/>
  <c r="B266" i="9" s="1"/>
  <c r="M265" i="9"/>
  <c r="F265" i="9" s="1"/>
  <c r="L265" i="9"/>
  <c r="E265" i="9"/>
  <c r="B265" i="9"/>
  <c r="M264" i="9"/>
  <c r="L264" i="9"/>
  <c r="F264" i="9" s="1"/>
  <c r="E264" i="9"/>
  <c r="B264" i="9" s="1"/>
  <c r="M263" i="9"/>
  <c r="F263" i="9" s="1"/>
  <c r="B263" i="9" s="1"/>
  <c r="L263" i="9"/>
  <c r="E263" i="9"/>
  <c r="M262" i="9"/>
  <c r="L262" i="9"/>
  <c r="F262" i="9" s="1"/>
  <c r="E262" i="9"/>
  <c r="B262" i="9" s="1"/>
  <c r="M261" i="9"/>
  <c r="F261" i="9" s="1"/>
  <c r="B261" i="9" s="1"/>
  <c r="L261" i="9"/>
  <c r="E261" i="9"/>
  <c r="M260" i="9"/>
  <c r="L260" i="9"/>
  <c r="F260" i="9" s="1"/>
  <c r="E260" i="9"/>
  <c r="B260" i="9" s="1"/>
  <c r="M259" i="9"/>
  <c r="F259" i="9" s="1"/>
  <c r="B259" i="9" s="1"/>
  <c r="L259" i="9"/>
  <c r="E259" i="9"/>
  <c r="M258" i="9"/>
  <c r="L258" i="9"/>
  <c r="F258" i="9" s="1"/>
  <c r="E258" i="9"/>
  <c r="B258" i="9" s="1"/>
  <c r="M257" i="9"/>
  <c r="F257" i="9" s="1"/>
  <c r="L257" i="9"/>
  <c r="E257" i="9"/>
  <c r="B257" i="9"/>
  <c r="M256" i="9"/>
  <c r="L256" i="9"/>
  <c r="F256" i="9" s="1"/>
  <c r="E256" i="9"/>
  <c r="B256" i="9" s="1"/>
  <c r="M255" i="9"/>
  <c r="F255" i="9" s="1"/>
  <c r="L255" i="9"/>
  <c r="E255" i="9"/>
  <c r="B255" i="9"/>
  <c r="M254" i="9"/>
  <c r="L254" i="9"/>
  <c r="F254" i="9" s="1"/>
  <c r="E254" i="9"/>
  <c r="M253" i="9"/>
  <c r="F253" i="9" s="1"/>
  <c r="B253" i="9" s="1"/>
  <c r="L253" i="9"/>
  <c r="E253" i="9"/>
  <c r="M252" i="9"/>
  <c r="L252" i="9"/>
  <c r="F252" i="9" s="1"/>
  <c r="E252" i="9"/>
  <c r="M251" i="9"/>
  <c r="F251" i="9" s="1"/>
  <c r="B251" i="9" s="1"/>
  <c r="L251" i="9"/>
  <c r="E251" i="9"/>
  <c r="M250" i="9"/>
  <c r="L250" i="9"/>
  <c r="F250" i="9" s="1"/>
  <c r="E250" i="9"/>
  <c r="M249" i="9"/>
  <c r="F249" i="9" s="1"/>
  <c r="L249" i="9"/>
  <c r="E249" i="9"/>
  <c r="B249" i="9"/>
  <c r="M248" i="9"/>
  <c r="L248" i="9"/>
  <c r="F248" i="9" s="1"/>
  <c r="E248" i="9"/>
  <c r="M247" i="9"/>
  <c r="F247" i="9" s="1"/>
  <c r="B247" i="9" s="1"/>
  <c r="L247" i="9"/>
  <c r="E247" i="9"/>
  <c r="M246" i="9"/>
  <c r="L246" i="9"/>
  <c r="F246" i="9" s="1"/>
  <c r="E246" i="9"/>
  <c r="M245" i="9"/>
  <c r="F245" i="9" s="1"/>
  <c r="B245" i="9" s="1"/>
  <c r="L245" i="9"/>
  <c r="E245" i="9"/>
  <c r="M244" i="9"/>
  <c r="L244" i="9"/>
  <c r="E244" i="9"/>
  <c r="M243" i="9"/>
  <c r="L243" i="9"/>
  <c r="E243" i="9"/>
  <c r="M242" i="9"/>
  <c r="L242" i="9"/>
  <c r="E242" i="9"/>
  <c r="M241" i="9"/>
  <c r="F241" i="9" s="1"/>
  <c r="L241" i="9"/>
  <c r="E241" i="9"/>
  <c r="B241" i="9"/>
  <c r="M240" i="9"/>
  <c r="L240" i="9"/>
  <c r="E240" i="9"/>
  <c r="M239" i="9"/>
  <c r="L239" i="9"/>
  <c r="E239" i="9"/>
  <c r="M238" i="9"/>
  <c r="L238" i="9"/>
  <c r="F238" i="9" s="1"/>
  <c r="E238" i="9"/>
  <c r="M237" i="9"/>
  <c r="L237" i="9"/>
  <c r="E237" i="9"/>
  <c r="M236" i="9"/>
  <c r="L236" i="9"/>
  <c r="E236" i="9"/>
  <c r="M235" i="9"/>
  <c r="F235" i="9" s="1"/>
  <c r="B235" i="9" s="1"/>
  <c r="L235" i="9"/>
  <c r="E235" i="9"/>
  <c r="M234" i="9"/>
  <c r="L234" i="9"/>
  <c r="F234" i="9" s="1"/>
  <c r="E234" i="9"/>
  <c r="M233" i="9"/>
  <c r="F233" i="9" s="1"/>
  <c r="L233" i="9"/>
  <c r="E233" i="9"/>
  <c r="B233" i="9"/>
  <c r="M232" i="9"/>
  <c r="L232" i="9"/>
  <c r="F232" i="9" s="1"/>
  <c r="E232" i="9"/>
  <c r="M231" i="9"/>
  <c r="F231" i="9" s="1"/>
  <c r="B231" i="9" s="1"/>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F146" i="9"/>
  <c r="H145" i="9"/>
  <c r="G145" i="9"/>
  <c r="F145" i="9"/>
  <c r="E145" i="9"/>
  <c r="B145" i="9" s="1"/>
  <c r="H144" i="9"/>
  <c r="E144" i="9" s="1"/>
  <c r="B144" i="9" s="1"/>
  <c r="G144" i="9"/>
  <c r="F144" i="9"/>
  <c r="H143" i="9"/>
  <c r="G143" i="9"/>
  <c r="F143" i="9"/>
  <c r="E143" i="9"/>
  <c r="B143" i="9" s="1"/>
  <c r="H142" i="9"/>
  <c r="G142" i="9"/>
  <c r="F142" i="9"/>
  <c r="H141" i="9"/>
  <c r="G141" i="9"/>
  <c r="F141" i="9"/>
  <c r="E141" i="9"/>
  <c r="B141" i="9" s="1"/>
  <c r="H140" i="9"/>
  <c r="E140" i="9" s="1"/>
  <c r="B140" i="9" s="1"/>
  <c r="G140" i="9"/>
  <c r="F140" i="9"/>
  <c r="H139" i="9"/>
  <c r="G139" i="9"/>
  <c r="F139" i="9"/>
  <c r="E139" i="9"/>
  <c r="B139" i="9" s="1"/>
  <c r="H138" i="9"/>
  <c r="G138" i="9"/>
  <c r="F138" i="9"/>
  <c r="H137" i="9"/>
  <c r="G137" i="9"/>
  <c r="F137" i="9"/>
  <c r="E137" i="9"/>
  <c r="B137" i="9" s="1"/>
  <c r="H136" i="9"/>
  <c r="E136" i="9" s="1"/>
  <c r="B136" i="9" s="1"/>
  <c r="G136" i="9"/>
  <c r="F136" i="9"/>
  <c r="H135" i="9"/>
  <c r="G135" i="9"/>
  <c r="F135" i="9"/>
  <c r="E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G55" i="9"/>
  <c r="F55" i="9"/>
  <c r="H54" i="9"/>
  <c r="G54" i="9"/>
  <c r="F54" i="9"/>
  <c r="E54" i="9"/>
  <c r="B54" i="9" s="1"/>
  <c r="H53" i="9"/>
  <c r="G53" i="9"/>
  <c r="E53" i="9" s="1"/>
  <c r="F53" i="9"/>
  <c r="H52" i="9"/>
  <c r="G52" i="9"/>
  <c r="F52" i="9"/>
  <c r="H51" i="9"/>
  <c r="G51" i="9"/>
  <c r="F51" i="9"/>
  <c r="H50" i="9"/>
  <c r="G50" i="9"/>
  <c r="F50" i="9"/>
  <c r="E50" i="9"/>
  <c r="B50" i="9" s="1"/>
  <c r="H49" i="9"/>
  <c r="G49" i="9"/>
  <c r="F49" i="9"/>
  <c r="H48" i="9"/>
  <c r="G48" i="9"/>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F28" i="9"/>
  <c r="H27" i="9"/>
  <c r="E27" i="9" s="1"/>
  <c r="B27" i="9" s="1"/>
  <c r="G27" i="9"/>
  <c r="F27" i="9"/>
  <c r="H26" i="9"/>
  <c r="E26" i="9" s="1"/>
  <c r="B26" i="9" s="1"/>
  <c r="G26" i="9"/>
  <c r="F26" i="9"/>
  <c r="H25" i="9"/>
  <c r="G25" i="9"/>
  <c r="F25" i="9"/>
  <c r="F24" i="9"/>
  <c r="F4" i="9"/>
  <c r="O3" i="9"/>
  <c r="G296" i="9" s="1"/>
  <c r="I3" i="9"/>
  <c r="L207" i="9" s="1"/>
  <c r="F207" i="9" s="1"/>
  <c r="H3" i="9"/>
  <c r="G3" i="9"/>
  <c r="D104" i="8"/>
  <c r="C1681" i="1" s="1"/>
  <c r="D97" i="8"/>
  <c r="D92" i="8"/>
  <c r="C1669" i="1" s="1"/>
  <c r="D87" i="8"/>
  <c r="C1664" i="1" s="1"/>
  <c r="D82" i="8"/>
  <c r="D77" i="8"/>
  <c r="C1654" i="1" s="1"/>
  <c r="D72" i="8"/>
  <c r="D67" i="8"/>
  <c r="D62" i="8"/>
  <c r="D57" i="8"/>
  <c r="C1634" i="1" s="1"/>
  <c r="G1634" i="1" s="1"/>
  <c r="D52" i="8"/>
  <c r="C1629" i="1" s="1"/>
  <c r="D46" i="8"/>
  <c r="D37" i="8"/>
  <c r="D27" i="8"/>
  <c r="D25" i="8" s="1"/>
  <c r="C1602" i="1" s="1"/>
  <c r="D18" i="8"/>
  <c r="D8" i="8"/>
  <c r="E44" i="7"/>
  <c r="D44" i="7"/>
  <c r="E39" i="7"/>
  <c r="D39" i="7"/>
  <c r="D38" i="7" s="1"/>
  <c r="E38" i="7"/>
  <c r="E30" i="7"/>
  <c r="D30" i="7"/>
  <c r="D22" i="7" s="1"/>
  <c r="D5"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C1260" i="1"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1" i="5" s="1"/>
  <c r="F180" i="5"/>
  <c r="F179" i="5"/>
  <c r="E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H156" i="9" s="1"/>
  <c r="D607" i="4"/>
  <c r="D597" i="4"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C485" i="1" s="1"/>
  <c r="G485" i="1"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C423" i="1" s="1"/>
  <c r="E427" i="4"/>
  <c r="D422" i="1" s="1"/>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88" i="1" s="1"/>
  <c r="D393" i="4"/>
  <c r="C388" i="1"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C166" i="1" s="1"/>
  <c r="F169" i="4"/>
  <c r="F168" i="4"/>
  <c r="F167" i="4"/>
  <c r="F166" i="4"/>
  <c r="E165" i="4"/>
  <c r="D161" i="1" s="1"/>
  <c r="D165" i="4"/>
  <c r="C161" i="1" s="1"/>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E129" i="4"/>
  <c r="D129" i="4"/>
  <c r="D125" i="4" s="1"/>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F43" i="4"/>
  <c r="E43" i="4"/>
  <c r="D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H1682" i="1"/>
  <c r="C1682" i="1"/>
  <c r="G1682" i="1" s="1"/>
  <c r="C1680" i="1"/>
  <c r="H1679" i="1"/>
  <c r="G1679" i="1"/>
  <c r="C1679" i="1"/>
  <c r="C1678" i="1"/>
  <c r="C1677" i="1"/>
  <c r="C1676" i="1"/>
  <c r="H1675" i="1"/>
  <c r="G1675" i="1"/>
  <c r="C1675" i="1"/>
  <c r="C1674" i="1"/>
  <c r="G1674" i="1" s="1"/>
  <c r="C1673" i="1"/>
  <c r="C1672" i="1"/>
  <c r="C1671" i="1"/>
  <c r="G1671" i="1" s="1"/>
  <c r="C1670" i="1"/>
  <c r="G1670" i="1" s="1"/>
  <c r="C1668" i="1"/>
  <c r="H1667" i="1"/>
  <c r="G1667" i="1"/>
  <c r="C1667" i="1"/>
  <c r="H1666" i="1"/>
  <c r="C1666" i="1"/>
  <c r="G1666" i="1" s="1"/>
  <c r="C1665" i="1"/>
  <c r="H1663" i="1"/>
  <c r="G1663" i="1"/>
  <c r="C1663" i="1"/>
  <c r="C1662" i="1"/>
  <c r="C1661" i="1"/>
  <c r="C1660" i="1"/>
  <c r="H1659" i="1"/>
  <c r="G1659" i="1"/>
  <c r="C1659" i="1"/>
  <c r="H1658" i="1"/>
  <c r="C1658" i="1"/>
  <c r="G1658" i="1" s="1"/>
  <c r="C1657" i="1"/>
  <c r="C1656" i="1"/>
  <c r="H1655" i="1"/>
  <c r="G1655" i="1"/>
  <c r="C1655" i="1"/>
  <c r="C1653" i="1"/>
  <c r="C1652" i="1"/>
  <c r="H1651" i="1"/>
  <c r="G1651" i="1"/>
  <c r="C1651" i="1"/>
  <c r="H1650" i="1"/>
  <c r="C1650" i="1"/>
  <c r="G1650" i="1" s="1"/>
  <c r="C1649" i="1"/>
  <c r="C1648" i="1"/>
  <c r="H1647" i="1"/>
  <c r="G1647" i="1"/>
  <c r="C1647" i="1"/>
  <c r="C1646" i="1"/>
  <c r="C1645" i="1"/>
  <c r="C1644" i="1"/>
  <c r="H1643" i="1"/>
  <c r="G1643" i="1"/>
  <c r="C1643" i="1"/>
  <c r="H1642" i="1"/>
  <c r="C1642" i="1"/>
  <c r="G1642" i="1" s="1"/>
  <c r="C1641" i="1"/>
  <c r="C1640" i="1"/>
  <c r="H1639" i="1"/>
  <c r="G1639" i="1"/>
  <c r="C1639" i="1"/>
  <c r="C1638" i="1"/>
  <c r="G1638" i="1" s="1"/>
  <c r="C1637" i="1"/>
  <c r="C1636" i="1"/>
  <c r="H1635" i="1"/>
  <c r="C1635" i="1"/>
  <c r="G1635" i="1" s="1"/>
  <c r="C1633" i="1"/>
  <c r="C1632" i="1"/>
  <c r="C1631" i="1"/>
  <c r="H1631" i="1" s="1"/>
  <c r="C1630" i="1"/>
  <c r="H1627" i="1"/>
  <c r="G1627" i="1"/>
  <c r="C1627" i="1"/>
  <c r="H1626" i="1"/>
  <c r="C1626" i="1"/>
  <c r="G1626" i="1" s="1"/>
  <c r="C1625" i="1"/>
  <c r="C1624" i="1"/>
  <c r="H1623" i="1"/>
  <c r="G1623" i="1"/>
  <c r="C1623" i="1"/>
  <c r="C1620" i="1"/>
  <c r="H1619" i="1"/>
  <c r="G1619" i="1"/>
  <c r="C1619" i="1"/>
  <c r="C1618" i="1"/>
  <c r="G1618" i="1" s="1"/>
  <c r="C1617" i="1"/>
  <c r="C1616" i="1"/>
  <c r="H1615" i="1"/>
  <c r="G1615" i="1"/>
  <c r="C1615" i="1"/>
  <c r="C1614" i="1"/>
  <c r="C1613" i="1"/>
  <c r="C1612" i="1"/>
  <c r="G1611" i="1"/>
  <c r="C1611" i="1"/>
  <c r="H1611" i="1" s="1"/>
  <c r="H1610" i="1"/>
  <c r="C1610" i="1"/>
  <c r="G1610" i="1" s="1"/>
  <c r="C1609" i="1"/>
  <c r="C1608" i="1"/>
  <c r="C1607" i="1"/>
  <c r="H1607" i="1" s="1"/>
  <c r="C1606" i="1"/>
  <c r="G1606" i="1" s="1"/>
  <c r="C1605" i="1"/>
  <c r="H1603" i="1"/>
  <c r="G1603" i="1"/>
  <c r="C1603" i="1"/>
  <c r="C1601" i="1"/>
  <c r="C1600" i="1"/>
  <c r="C1599" i="1"/>
  <c r="G1599" i="1" s="1"/>
  <c r="C1598" i="1"/>
  <c r="C1597" i="1"/>
  <c r="C1596" i="1"/>
  <c r="C1595" i="1"/>
  <c r="H1595" i="1" s="1"/>
  <c r="C1594" i="1"/>
  <c r="G1594" i="1" s="1"/>
  <c r="C1593" i="1"/>
  <c r="C1592" i="1"/>
  <c r="G1591" i="1"/>
  <c r="C1591" i="1"/>
  <c r="H1591" i="1" s="1"/>
  <c r="H1590" i="1"/>
  <c r="C1590" i="1"/>
  <c r="G1590" i="1" s="1"/>
  <c r="C1589" i="1"/>
  <c r="C1588" i="1"/>
  <c r="H1587" i="1"/>
  <c r="C1587" i="1"/>
  <c r="G1587" i="1" s="1"/>
  <c r="C1586" i="1"/>
  <c r="G1586" i="1" s="1"/>
  <c r="C1584" i="1"/>
  <c r="C1582" i="1"/>
  <c r="H1581" i="1"/>
  <c r="G1581" i="1"/>
  <c r="D1581" i="1"/>
  <c r="C1581" i="1"/>
  <c r="J1581" i="1" s="1"/>
  <c r="D1580" i="1"/>
  <c r="C1580" i="1"/>
  <c r="H1579" i="1"/>
  <c r="D1579" i="1"/>
  <c r="C1579" i="1"/>
  <c r="J1579" i="1" s="1"/>
  <c r="J1578" i="1"/>
  <c r="G1578" i="1"/>
  <c r="D1578" i="1"/>
  <c r="C1578" i="1"/>
  <c r="D1577" i="1"/>
  <c r="C1577" i="1"/>
  <c r="D1576" i="1"/>
  <c r="C1576" i="1"/>
  <c r="G1576" i="1" s="1"/>
  <c r="D1575" i="1"/>
  <c r="G1575" i="1" s="1"/>
  <c r="C1575" i="1"/>
  <c r="G1574" i="1"/>
  <c r="D1574" i="1"/>
  <c r="C1574" i="1"/>
  <c r="J1574" i="1" s="1"/>
  <c r="D1573" i="1"/>
  <c r="C1573" i="1"/>
  <c r="J1573" i="1" s="1"/>
  <c r="D1572" i="1"/>
  <c r="C1572" i="1"/>
  <c r="H1572" i="1" s="1"/>
  <c r="G1571" i="1"/>
  <c r="D1571" i="1"/>
  <c r="C1571" i="1"/>
  <c r="D1570" i="1"/>
  <c r="C1570" i="1"/>
  <c r="J1570" i="1" s="1"/>
  <c r="D1569" i="1"/>
  <c r="C1569" i="1"/>
  <c r="J1569" i="1" s="1"/>
  <c r="D1568" i="1"/>
  <c r="C1568" i="1"/>
  <c r="G1568" i="1" s="1"/>
  <c r="D1567" i="1"/>
  <c r="G1567" i="1" s="1"/>
  <c r="C1567" i="1"/>
  <c r="G1566" i="1"/>
  <c r="D1566" i="1"/>
  <c r="C1566" i="1"/>
  <c r="J1566" i="1" s="1"/>
  <c r="D1565" i="1"/>
  <c r="C1565" i="1"/>
  <c r="J1565" i="1" s="1"/>
  <c r="G1564" i="1"/>
  <c r="D1564" i="1"/>
  <c r="C1564" i="1"/>
  <c r="D1563" i="1"/>
  <c r="C1563" i="1"/>
  <c r="H1563" i="1" s="1"/>
  <c r="D1562" i="1"/>
  <c r="G1562" i="1" s="1"/>
  <c r="C1562" i="1"/>
  <c r="G1561" i="1"/>
  <c r="D1561" i="1"/>
  <c r="C1561" i="1"/>
  <c r="J1561" i="1" s="1"/>
  <c r="D1560" i="1"/>
  <c r="C1560" i="1"/>
  <c r="G1559" i="1"/>
  <c r="D1559" i="1"/>
  <c r="C1559" i="1"/>
  <c r="G1558" i="1"/>
  <c r="D1558" i="1"/>
  <c r="C1558" i="1"/>
  <c r="H1557" i="1"/>
  <c r="G1557" i="1"/>
  <c r="I1557" i="1" s="1"/>
  <c r="D1557" i="1"/>
  <c r="C1557" i="1"/>
  <c r="J1557" i="1" s="1"/>
  <c r="H1556" i="1"/>
  <c r="D1556" i="1"/>
  <c r="C1556" i="1"/>
  <c r="G1556" i="1" s="1"/>
  <c r="D1555" i="1"/>
  <c r="J1554" i="1"/>
  <c r="D1554" i="1"/>
  <c r="C1554" i="1"/>
  <c r="G1553" i="1"/>
  <c r="D1553" i="1"/>
  <c r="C1553" i="1"/>
  <c r="D1552" i="1"/>
  <c r="C1552" i="1"/>
  <c r="D1551" i="1"/>
  <c r="C1551" i="1"/>
  <c r="G1550" i="1"/>
  <c r="D1550" i="1"/>
  <c r="C1550" i="1"/>
  <c r="J1550" i="1" s="1"/>
  <c r="G1549" i="1"/>
  <c r="D1549" i="1"/>
  <c r="C1549" i="1"/>
  <c r="D1548" i="1"/>
  <c r="C1548" i="1"/>
  <c r="D1547" i="1"/>
  <c r="C1547" i="1"/>
  <c r="D1546" i="1"/>
  <c r="C1546" i="1"/>
  <c r="H1545" i="1"/>
  <c r="D1545" i="1"/>
  <c r="C1545" i="1"/>
  <c r="H1544" i="1"/>
  <c r="G1544" i="1"/>
  <c r="D1544" i="1"/>
  <c r="J1544" i="1" s="1"/>
  <c r="C1544" i="1"/>
  <c r="J1543" i="1"/>
  <c r="D1543" i="1"/>
  <c r="C1543" i="1"/>
  <c r="D1542" i="1"/>
  <c r="C1542" i="1"/>
  <c r="H1541" i="1"/>
  <c r="D1541" i="1"/>
  <c r="C1541" i="1"/>
  <c r="D1540" i="1"/>
  <c r="C1540" i="1"/>
  <c r="H1540" i="1" s="1"/>
  <c r="D1539" i="1"/>
  <c r="C1539" i="1"/>
  <c r="D1536" i="1"/>
  <c r="C1536" i="1"/>
  <c r="H1536" i="1" s="1"/>
  <c r="D1535" i="1"/>
  <c r="C1535" i="1"/>
  <c r="H1534" i="1"/>
  <c r="D1534" i="1"/>
  <c r="C1534" i="1"/>
  <c r="H1533" i="1"/>
  <c r="D1533" i="1"/>
  <c r="C1533" i="1"/>
  <c r="D1532" i="1"/>
  <c r="C1532" i="1"/>
  <c r="H1532" i="1" s="1"/>
  <c r="D1531" i="1"/>
  <c r="C1531" i="1"/>
  <c r="H1530" i="1"/>
  <c r="D1530" i="1"/>
  <c r="C1530" i="1"/>
  <c r="H1529" i="1"/>
  <c r="D1529" i="1"/>
  <c r="C1529" i="1"/>
  <c r="D1528" i="1"/>
  <c r="C1528" i="1"/>
  <c r="H1528" i="1" s="1"/>
  <c r="D1527" i="1"/>
  <c r="C1527" i="1"/>
  <c r="H1526" i="1"/>
  <c r="D1526" i="1"/>
  <c r="C1526" i="1"/>
  <c r="D1525" i="1"/>
  <c r="D1524" i="1"/>
  <c r="C1524" i="1"/>
  <c r="D1523" i="1"/>
  <c r="C1523" i="1"/>
  <c r="D1522" i="1"/>
  <c r="C1522" i="1"/>
  <c r="H1521" i="1"/>
  <c r="D1521" i="1"/>
  <c r="C1521" i="1"/>
  <c r="D1520" i="1"/>
  <c r="C1520" i="1"/>
  <c r="D1519" i="1"/>
  <c r="C1519" i="1"/>
  <c r="H1518" i="1"/>
  <c r="D1518" i="1"/>
  <c r="C1518" i="1"/>
  <c r="H1517" i="1"/>
  <c r="D1517" i="1"/>
  <c r="C1517" i="1"/>
  <c r="D1516" i="1"/>
  <c r="C1516" i="1"/>
  <c r="D1515" i="1"/>
  <c r="C1515" i="1"/>
  <c r="H1514" i="1"/>
  <c r="D1514" i="1"/>
  <c r="C1514" i="1"/>
  <c r="H1513" i="1"/>
  <c r="D1513" i="1"/>
  <c r="C1513" i="1"/>
  <c r="D1512" i="1"/>
  <c r="C1512" i="1"/>
  <c r="H1512" i="1" s="1"/>
  <c r="D1511" i="1"/>
  <c r="C1511" i="1"/>
  <c r="D1510" i="1"/>
  <c r="C1510" i="1"/>
  <c r="H1510" i="1" s="1"/>
  <c r="H1509" i="1"/>
  <c r="D1509" i="1"/>
  <c r="C1509" i="1"/>
  <c r="D1508" i="1"/>
  <c r="C1508" i="1"/>
  <c r="D1507" i="1"/>
  <c r="C1507" i="1"/>
  <c r="H1506" i="1"/>
  <c r="D1506" i="1"/>
  <c r="C1506" i="1"/>
  <c r="H1505" i="1"/>
  <c r="D1505" i="1"/>
  <c r="C1505" i="1"/>
  <c r="D1504" i="1"/>
  <c r="C1504" i="1"/>
  <c r="H1504" i="1" s="1"/>
  <c r="D1503" i="1"/>
  <c r="C1503" i="1"/>
  <c r="H1502" i="1"/>
  <c r="D1502" i="1"/>
  <c r="C1502" i="1"/>
  <c r="H1501" i="1"/>
  <c r="D1501" i="1"/>
  <c r="C1501" i="1"/>
  <c r="D1500" i="1"/>
  <c r="C1500" i="1"/>
  <c r="D1499" i="1"/>
  <c r="C1499" i="1"/>
  <c r="H1498" i="1"/>
  <c r="D1498" i="1"/>
  <c r="C1498" i="1"/>
  <c r="H1497" i="1"/>
  <c r="D1497" i="1"/>
  <c r="C1497" i="1"/>
  <c r="D1496" i="1"/>
  <c r="C1496" i="1"/>
  <c r="H1496" i="1" s="1"/>
  <c r="D1495" i="1"/>
  <c r="C1495" i="1"/>
  <c r="H1494" i="1"/>
  <c r="D1494" i="1"/>
  <c r="C1494" i="1"/>
  <c r="H1493" i="1"/>
  <c r="D1493" i="1"/>
  <c r="C1493" i="1"/>
  <c r="D1492" i="1"/>
  <c r="C1492" i="1"/>
  <c r="D1491" i="1"/>
  <c r="C1491" i="1"/>
  <c r="H1490" i="1"/>
  <c r="D1490" i="1"/>
  <c r="C1490" i="1"/>
  <c r="H1489" i="1"/>
  <c r="D1489" i="1"/>
  <c r="C1489" i="1"/>
  <c r="D1488" i="1"/>
  <c r="C1488" i="1"/>
  <c r="H1488" i="1" s="1"/>
  <c r="D1487" i="1"/>
  <c r="C1487" i="1"/>
  <c r="H1486" i="1"/>
  <c r="D1486" i="1"/>
  <c r="C1486" i="1"/>
  <c r="H1485" i="1"/>
  <c r="D1485" i="1"/>
  <c r="C1485" i="1"/>
  <c r="D1484" i="1"/>
  <c r="C1484" i="1"/>
  <c r="D1483" i="1"/>
  <c r="C1483" i="1"/>
  <c r="H1482" i="1"/>
  <c r="D1482" i="1"/>
  <c r="C1482" i="1"/>
  <c r="H1481" i="1"/>
  <c r="D1481" i="1"/>
  <c r="C1481" i="1"/>
  <c r="D1480" i="1"/>
  <c r="C1480" i="1"/>
  <c r="H1480" i="1" s="1"/>
  <c r="D1479" i="1"/>
  <c r="C1479" i="1"/>
  <c r="H1478" i="1"/>
  <c r="D1478" i="1"/>
  <c r="C1478" i="1"/>
  <c r="H1477" i="1"/>
  <c r="D1477" i="1"/>
  <c r="C1477" i="1"/>
  <c r="D1476" i="1"/>
  <c r="C1476" i="1"/>
  <c r="D1475" i="1"/>
  <c r="C1475" i="1"/>
  <c r="H1474" i="1"/>
  <c r="D1474" i="1"/>
  <c r="C1474" i="1"/>
  <c r="H1473" i="1"/>
  <c r="D1473" i="1"/>
  <c r="C1473" i="1"/>
  <c r="D1472" i="1"/>
  <c r="C1472" i="1"/>
  <c r="H1472" i="1" s="1"/>
  <c r="D1471" i="1"/>
  <c r="C1471" i="1"/>
  <c r="H1470" i="1"/>
  <c r="D1470" i="1"/>
  <c r="C1470" i="1"/>
  <c r="H1469" i="1"/>
  <c r="D1469" i="1"/>
  <c r="C1469" i="1"/>
  <c r="D1468" i="1"/>
  <c r="C1468" i="1"/>
  <c r="D1467" i="1"/>
  <c r="C1467" i="1"/>
  <c r="H1466" i="1"/>
  <c r="D1466" i="1"/>
  <c r="C1466" i="1"/>
  <c r="H1465" i="1"/>
  <c r="D1465" i="1"/>
  <c r="C1465" i="1"/>
  <c r="D1464" i="1"/>
  <c r="C1464" i="1"/>
  <c r="H1464" i="1" s="1"/>
  <c r="D1463" i="1"/>
  <c r="C1463" i="1"/>
  <c r="H1462" i="1"/>
  <c r="D1462" i="1"/>
  <c r="C1462" i="1"/>
  <c r="H1461" i="1"/>
  <c r="D1461" i="1"/>
  <c r="C1461" i="1"/>
  <c r="D1460" i="1"/>
  <c r="C1460" i="1"/>
  <c r="D1459" i="1"/>
  <c r="C1459" i="1"/>
  <c r="H1458" i="1"/>
  <c r="D1458" i="1"/>
  <c r="C1458" i="1"/>
  <c r="H1457" i="1"/>
  <c r="D1457" i="1"/>
  <c r="C1457" i="1"/>
  <c r="D1456" i="1"/>
  <c r="C1456" i="1"/>
  <c r="H1456" i="1" s="1"/>
  <c r="D1455" i="1"/>
  <c r="C1455" i="1"/>
  <c r="H1454" i="1"/>
  <c r="D1454" i="1"/>
  <c r="C1454" i="1"/>
  <c r="H1453" i="1"/>
  <c r="D1453" i="1"/>
  <c r="C1453" i="1"/>
  <c r="D1452" i="1"/>
  <c r="C1452" i="1"/>
  <c r="D1451" i="1"/>
  <c r="C1451" i="1"/>
  <c r="H1450" i="1"/>
  <c r="D1450" i="1"/>
  <c r="C1450" i="1"/>
  <c r="H1449" i="1"/>
  <c r="D1449" i="1"/>
  <c r="C1449" i="1"/>
  <c r="D1448" i="1"/>
  <c r="C1448" i="1"/>
  <c r="H1448" i="1" s="1"/>
  <c r="D1447" i="1"/>
  <c r="C1447" i="1"/>
  <c r="H1446" i="1"/>
  <c r="D1446" i="1"/>
  <c r="C1446" i="1"/>
  <c r="H1445" i="1"/>
  <c r="D1445" i="1"/>
  <c r="C1445" i="1"/>
  <c r="D1444" i="1"/>
  <c r="C1444" i="1"/>
  <c r="D1443" i="1"/>
  <c r="C1443" i="1"/>
  <c r="H1442" i="1"/>
  <c r="D1442" i="1"/>
  <c r="C1442" i="1"/>
  <c r="H1441" i="1"/>
  <c r="D1441" i="1"/>
  <c r="C1441" i="1"/>
  <c r="D1440" i="1"/>
  <c r="C1440" i="1"/>
  <c r="H1440" i="1" s="1"/>
  <c r="D1439" i="1"/>
  <c r="C1439" i="1"/>
  <c r="H1438" i="1"/>
  <c r="D1438" i="1"/>
  <c r="C1438" i="1"/>
  <c r="H1437" i="1"/>
  <c r="D1437" i="1"/>
  <c r="C1437" i="1"/>
  <c r="D1436" i="1"/>
  <c r="C1436" i="1"/>
  <c r="D1435" i="1"/>
  <c r="C1435" i="1"/>
  <c r="H1434" i="1"/>
  <c r="D1434" i="1"/>
  <c r="C1434" i="1"/>
  <c r="H1433" i="1"/>
  <c r="D1433" i="1"/>
  <c r="C1433" i="1"/>
  <c r="D1432" i="1"/>
  <c r="C1432" i="1"/>
  <c r="H1432" i="1" s="1"/>
  <c r="H1430" i="1"/>
  <c r="D1430" i="1"/>
  <c r="C1430" i="1"/>
  <c r="H1429" i="1"/>
  <c r="D1429" i="1"/>
  <c r="C1429" i="1"/>
  <c r="D1428" i="1"/>
  <c r="C1428" i="1"/>
  <c r="H1428" i="1" s="1"/>
  <c r="D1427" i="1"/>
  <c r="C1427" i="1"/>
  <c r="H1426" i="1"/>
  <c r="D1426" i="1"/>
  <c r="C1426" i="1"/>
  <c r="H1425" i="1"/>
  <c r="D1425" i="1"/>
  <c r="C1425" i="1"/>
  <c r="D1424" i="1"/>
  <c r="C1424" i="1"/>
  <c r="D1423" i="1"/>
  <c r="C1423" i="1"/>
  <c r="H1422" i="1"/>
  <c r="D1422" i="1"/>
  <c r="C1422" i="1"/>
  <c r="H1421" i="1"/>
  <c r="D1421" i="1"/>
  <c r="C1421" i="1"/>
  <c r="D1420" i="1"/>
  <c r="C1420" i="1"/>
  <c r="H1420" i="1" s="1"/>
  <c r="D1419" i="1"/>
  <c r="C1419" i="1"/>
  <c r="H1418" i="1"/>
  <c r="D1418" i="1"/>
  <c r="C1418" i="1"/>
  <c r="H1417" i="1"/>
  <c r="D1417" i="1"/>
  <c r="C1417" i="1"/>
  <c r="D1416" i="1"/>
  <c r="C1416" i="1"/>
  <c r="D1415" i="1"/>
  <c r="C1415" i="1"/>
  <c r="H1414" i="1"/>
  <c r="D1414" i="1"/>
  <c r="C1414" i="1"/>
  <c r="H1413" i="1"/>
  <c r="D1413" i="1"/>
  <c r="C1413" i="1"/>
  <c r="D1412" i="1"/>
  <c r="C1412" i="1"/>
  <c r="H1412" i="1" s="1"/>
  <c r="D1411" i="1"/>
  <c r="C1411" i="1"/>
  <c r="H1410" i="1"/>
  <c r="D1410" i="1"/>
  <c r="C1410" i="1"/>
  <c r="H1409" i="1"/>
  <c r="D1409" i="1"/>
  <c r="C1409" i="1"/>
  <c r="D1408" i="1"/>
  <c r="C1408" i="1"/>
  <c r="D1407" i="1"/>
  <c r="C1407" i="1"/>
  <c r="H1406" i="1"/>
  <c r="D1406" i="1"/>
  <c r="C1406" i="1"/>
  <c r="H1405" i="1"/>
  <c r="D1405" i="1"/>
  <c r="C1405" i="1"/>
  <c r="D1404" i="1"/>
  <c r="C1404" i="1"/>
  <c r="H1404" i="1" s="1"/>
  <c r="D1403" i="1"/>
  <c r="C1403" i="1"/>
  <c r="H1402" i="1"/>
  <c r="D1402" i="1"/>
  <c r="C1402" i="1"/>
  <c r="H1401" i="1"/>
  <c r="D1401" i="1"/>
  <c r="C1401" i="1"/>
  <c r="D1400" i="1"/>
  <c r="C1400" i="1"/>
  <c r="D1399" i="1"/>
  <c r="C1399" i="1"/>
  <c r="H1398" i="1"/>
  <c r="D1398" i="1"/>
  <c r="C1398" i="1"/>
  <c r="H1397" i="1"/>
  <c r="D1397" i="1"/>
  <c r="C1397" i="1"/>
  <c r="D1396" i="1"/>
  <c r="C1396" i="1"/>
  <c r="H1396" i="1" s="1"/>
  <c r="D1395" i="1"/>
  <c r="C1395" i="1"/>
  <c r="H1394" i="1"/>
  <c r="D1394" i="1"/>
  <c r="C1394" i="1"/>
  <c r="H1393" i="1"/>
  <c r="D1393" i="1"/>
  <c r="C1393" i="1"/>
  <c r="D1392" i="1"/>
  <c r="C1392" i="1"/>
  <c r="D1391" i="1"/>
  <c r="C1391" i="1"/>
  <c r="D1390" i="1"/>
  <c r="H1390" i="1" s="1"/>
  <c r="C1390" i="1"/>
  <c r="D1389" i="1"/>
  <c r="C1389" i="1"/>
  <c r="H1389" i="1" s="1"/>
  <c r="D1388" i="1"/>
  <c r="C1388" i="1"/>
  <c r="D1387" i="1"/>
  <c r="C1387" i="1"/>
  <c r="H1386" i="1"/>
  <c r="D1386" i="1"/>
  <c r="C1386" i="1"/>
  <c r="D1385" i="1"/>
  <c r="C1385" i="1"/>
  <c r="H1385" i="1" s="1"/>
  <c r="D1384" i="1"/>
  <c r="C1384" i="1"/>
  <c r="D1383" i="1"/>
  <c r="C1383" i="1"/>
  <c r="H1382" i="1"/>
  <c r="D1382" i="1"/>
  <c r="C1382" i="1"/>
  <c r="H1381" i="1"/>
  <c r="D1381" i="1"/>
  <c r="C1381" i="1"/>
  <c r="D1380" i="1"/>
  <c r="C1380" i="1"/>
  <c r="H1380" i="1" s="1"/>
  <c r="D1379" i="1"/>
  <c r="C1379" i="1"/>
  <c r="H1378" i="1"/>
  <c r="D1378" i="1"/>
  <c r="C1378" i="1"/>
  <c r="H1377" i="1"/>
  <c r="D1377" i="1"/>
  <c r="C1377" i="1"/>
  <c r="D1376" i="1"/>
  <c r="C1376" i="1"/>
  <c r="D1375" i="1"/>
  <c r="C1375" i="1"/>
  <c r="H1374" i="1"/>
  <c r="D1374" i="1"/>
  <c r="C1374" i="1"/>
  <c r="H1373" i="1"/>
  <c r="D1373" i="1"/>
  <c r="C1373" i="1"/>
  <c r="D1372" i="1"/>
  <c r="C1372" i="1"/>
  <c r="H1372" i="1" s="1"/>
  <c r="D1371" i="1"/>
  <c r="C1371" i="1"/>
  <c r="H1370" i="1"/>
  <c r="D1370" i="1"/>
  <c r="C1370" i="1"/>
  <c r="H1369" i="1"/>
  <c r="D1369" i="1"/>
  <c r="C1369" i="1"/>
  <c r="D1368" i="1"/>
  <c r="C1368" i="1"/>
  <c r="H1368" i="1" s="1"/>
  <c r="D1367" i="1"/>
  <c r="C1367" i="1"/>
  <c r="H1366" i="1"/>
  <c r="D1366" i="1"/>
  <c r="C1366" i="1"/>
  <c r="H1365" i="1"/>
  <c r="D1365" i="1"/>
  <c r="C1365" i="1"/>
  <c r="D1364" i="1"/>
  <c r="C1364" i="1"/>
  <c r="H1364" i="1" s="1"/>
  <c r="D1363" i="1"/>
  <c r="C1363" i="1"/>
  <c r="H1362" i="1"/>
  <c r="D1362" i="1"/>
  <c r="C1362" i="1"/>
  <c r="H1361" i="1"/>
  <c r="D1361" i="1"/>
  <c r="C1361" i="1"/>
  <c r="D1360" i="1"/>
  <c r="C1360" i="1"/>
  <c r="H1360" i="1" s="1"/>
  <c r="D1359" i="1"/>
  <c r="C1359" i="1"/>
  <c r="H1358" i="1"/>
  <c r="D1358" i="1"/>
  <c r="C1358" i="1"/>
  <c r="D1357" i="1"/>
  <c r="H1357" i="1" s="1"/>
  <c r="C1357" i="1"/>
  <c r="D1356" i="1"/>
  <c r="C1356" i="1"/>
  <c r="H1356" i="1" s="1"/>
  <c r="D1355" i="1"/>
  <c r="C1355" i="1"/>
  <c r="H1354" i="1"/>
  <c r="D1354" i="1"/>
  <c r="C1354" i="1"/>
  <c r="H1353" i="1"/>
  <c r="D1353" i="1"/>
  <c r="C1353" i="1"/>
  <c r="D1352" i="1"/>
  <c r="C1352" i="1"/>
  <c r="H1352" i="1" s="1"/>
  <c r="D1351" i="1"/>
  <c r="C1351" i="1"/>
  <c r="H1350" i="1"/>
  <c r="D1350" i="1"/>
  <c r="C1350" i="1"/>
  <c r="H1349" i="1"/>
  <c r="D1349" i="1"/>
  <c r="C1349" i="1"/>
  <c r="D1348" i="1"/>
  <c r="C1348" i="1"/>
  <c r="H1348" i="1" s="1"/>
  <c r="D1347" i="1"/>
  <c r="C1347" i="1"/>
  <c r="H1346" i="1"/>
  <c r="D1346" i="1"/>
  <c r="C1346" i="1"/>
  <c r="D1345" i="1"/>
  <c r="C1345" i="1"/>
  <c r="H1345" i="1" s="1"/>
  <c r="D1344" i="1"/>
  <c r="C1344" i="1"/>
  <c r="H1344" i="1" s="1"/>
  <c r="D1343" i="1"/>
  <c r="C1343" i="1"/>
  <c r="H1342" i="1"/>
  <c r="D1342" i="1"/>
  <c r="C1342" i="1"/>
  <c r="D1341" i="1"/>
  <c r="C1341" i="1"/>
  <c r="D1340" i="1"/>
  <c r="C1340" i="1"/>
  <c r="D1339" i="1"/>
  <c r="C1339" i="1"/>
  <c r="H1338" i="1"/>
  <c r="D1338" i="1"/>
  <c r="C1338" i="1"/>
  <c r="H1337" i="1"/>
  <c r="D1337" i="1"/>
  <c r="C1337" i="1"/>
  <c r="D1336" i="1"/>
  <c r="C1336" i="1"/>
  <c r="H1336" i="1" s="1"/>
  <c r="D1335" i="1"/>
  <c r="C1335" i="1"/>
  <c r="H1334" i="1"/>
  <c r="D1334" i="1"/>
  <c r="C1334" i="1"/>
  <c r="H1333" i="1"/>
  <c r="D1333" i="1"/>
  <c r="C1333" i="1"/>
  <c r="D1332" i="1"/>
  <c r="C1332" i="1"/>
  <c r="H1332" i="1" s="1"/>
  <c r="D1331" i="1"/>
  <c r="C1331" i="1"/>
  <c r="H1330" i="1"/>
  <c r="D1330" i="1"/>
  <c r="C1330" i="1"/>
  <c r="H1329" i="1"/>
  <c r="D1329" i="1"/>
  <c r="C1329" i="1"/>
  <c r="D1328" i="1"/>
  <c r="C1328" i="1"/>
  <c r="H1328" i="1" s="1"/>
  <c r="D1327" i="1"/>
  <c r="C1327" i="1"/>
  <c r="H1326" i="1"/>
  <c r="D1326" i="1"/>
  <c r="C1326" i="1"/>
  <c r="H1325" i="1"/>
  <c r="D1325" i="1"/>
  <c r="C1325" i="1"/>
  <c r="D1324" i="1"/>
  <c r="C1324" i="1"/>
  <c r="H1324" i="1" s="1"/>
  <c r="D1323" i="1"/>
  <c r="C1323" i="1"/>
  <c r="H1322" i="1"/>
  <c r="D1322" i="1"/>
  <c r="C1322" i="1"/>
  <c r="H1321" i="1"/>
  <c r="D1321" i="1"/>
  <c r="C1321" i="1"/>
  <c r="D1320" i="1"/>
  <c r="C1320" i="1"/>
  <c r="H1320" i="1" s="1"/>
  <c r="D1319" i="1"/>
  <c r="C1319" i="1"/>
  <c r="H1318" i="1"/>
  <c r="D1318" i="1"/>
  <c r="C1318" i="1"/>
  <c r="H1317" i="1"/>
  <c r="D1317" i="1"/>
  <c r="C1317" i="1"/>
  <c r="D1316" i="1"/>
  <c r="C1316" i="1"/>
  <c r="H1316" i="1" s="1"/>
  <c r="D1315" i="1"/>
  <c r="C1315" i="1"/>
  <c r="H1314" i="1"/>
  <c r="D1314" i="1"/>
  <c r="C1314" i="1"/>
  <c r="H1313" i="1"/>
  <c r="D1313" i="1"/>
  <c r="C1313" i="1"/>
  <c r="D1312" i="1"/>
  <c r="C1312" i="1"/>
  <c r="H1312" i="1" s="1"/>
  <c r="D1311" i="1"/>
  <c r="C1311" i="1"/>
  <c r="H1310" i="1"/>
  <c r="D1310" i="1"/>
  <c r="C1310" i="1"/>
  <c r="H1309"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H1116" i="1" s="1"/>
  <c r="C1116" i="1"/>
  <c r="D1115" i="1"/>
  <c r="C1115" i="1"/>
  <c r="D1114" i="1"/>
  <c r="C1114" i="1"/>
  <c r="H1113" i="1"/>
  <c r="D1113" i="1"/>
  <c r="C1113" i="1"/>
  <c r="G1113" i="1" s="1"/>
  <c r="D1112" i="1"/>
  <c r="H1112" i="1" s="1"/>
  <c r="C1112" i="1"/>
  <c r="D1111" i="1"/>
  <c r="C1111" i="1"/>
  <c r="D1110" i="1"/>
  <c r="C1110" i="1"/>
  <c r="H1109" i="1"/>
  <c r="D1109" i="1"/>
  <c r="C1109" i="1"/>
  <c r="G1109" i="1" s="1"/>
  <c r="D1108" i="1"/>
  <c r="H1108" i="1" s="1"/>
  <c r="C1108" i="1"/>
  <c r="D1107" i="1"/>
  <c r="C1107" i="1"/>
  <c r="D1106" i="1"/>
  <c r="C1106" i="1"/>
  <c r="H1105" i="1"/>
  <c r="D1105" i="1"/>
  <c r="C1105" i="1"/>
  <c r="G1105" i="1" s="1"/>
  <c r="D1104" i="1"/>
  <c r="H1104" i="1" s="1"/>
  <c r="C1104" i="1"/>
  <c r="D1103" i="1"/>
  <c r="C1103" i="1"/>
  <c r="D1102" i="1"/>
  <c r="C1102" i="1"/>
  <c r="H1101" i="1"/>
  <c r="D1101" i="1"/>
  <c r="C1101" i="1"/>
  <c r="G1101" i="1" s="1"/>
  <c r="D1100" i="1"/>
  <c r="H1100" i="1" s="1"/>
  <c r="C1100" i="1"/>
  <c r="D1099" i="1"/>
  <c r="C1099" i="1"/>
  <c r="D1098" i="1"/>
  <c r="C1098" i="1"/>
  <c r="H1097" i="1"/>
  <c r="D1097" i="1"/>
  <c r="C1097" i="1"/>
  <c r="G1097" i="1" s="1"/>
  <c r="D1096" i="1"/>
  <c r="H1096" i="1" s="1"/>
  <c r="C1096" i="1"/>
  <c r="D1095" i="1"/>
  <c r="C1095" i="1"/>
  <c r="D1094" i="1"/>
  <c r="C1094" i="1"/>
  <c r="D1092" i="1"/>
  <c r="C1092" i="1"/>
  <c r="D1091" i="1"/>
  <c r="C1091" i="1"/>
  <c r="D1090" i="1"/>
  <c r="C1090" i="1"/>
  <c r="H1089" i="1"/>
  <c r="D1089" i="1"/>
  <c r="C1089" i="1"/>
  <c r="G1089" i="1" s="1"/>
  <c r="D1088" i="1"/>
  <c r="H1088" i="1" s="1"/>
  <c r="C1088" i="1"/>
  <c r="D1087" i="1"/>
  <c r="C1087" i="1"/>
  <c r="D1086" i="1"/>
  <c r="C1086" i="1"/>
  <c r="D1085" i="1"/>
  <c r="C1085" i="1"/>
  <c r="D1084" i="1"/>
  <c r="H1084" i="1" s="1"/>
  <c r="C1084" i="1"/>
  <c r="D1083" i="1"/>
  <c r="C1083" i="1"/>
  <c r="D1082" i="1"/>
  <c r="C1082" i="1"/>
  <c r="H1081" i="1"/>
  <c r="D1081" i="1"/>
  <c r="C1081" i="1"/>
  <c r="G1081" i="1" s="1"/>
  <c r="D1080" i="1"/>
  <c r="H1080" i="1" s="1"/>
  <c r="C1080" i="1"/>
  <c r="D1079" i="1"/>
  <c r="C1079" i="1"/>
  <c r="D1078" i="1"/>
  <c r="C1078" i="1"/>
  <c r="H1077" i="1"/>
  <c r="D1077" i="1"/>
  <c r="C1077" i="1"/>
  <c r="G1077" i="1" s="1"/>
  <c r="H1073" i="1"/>
  <c r="D1073" i="1"/>
  <c r="C1073" i="1"/>
  <c r="G1073" i="1" s="1"/>
  <c r="D1072" i="1"/>
  <c r="H1072" i="1" s="1"/>
  <c r="C1072" i="1"/>
  <c r="D1071" i="1"/>
  <c r="C1071" i="1"/>
  <c r="D1070" i="1"/>
  <c r="C1070" i="1"/>
  <c r="H1069" i="1"/>
  <c r="D1069" i="1"/>
  <c r="C1069" i="1"/>
  <c r="G1069" i="1" s="1"/>
  <c r="D1068" i="1"/>
  <c r="H1068" i="1" s="1"/>
  <c r="C1068" i="1"/>
  <c r="D1067" i="1"/>
  <c r="C1067" i="1"/>
  <c r="D1066" i="1"/>
  <c r="C1066" i="1"/>
  <c r="H1065" i="1"/>
  <c r="D1065" i="1"/>
  <c r="C1065" i="1"/>
  <c r="G1065" i="1" s="1"/>
  <c r="D1064" i="1"/>
  <c r="H1064" i="1" s="1"/>
  <c r="C1064" i="1"/>
  <c r="D1063" i="1"/>
  <c r="C1063" i="1"/>
  <c r="D1062" i="1"/>
  <c r="C1062" i="1"/>
  <c r="H1061" i="1"/>
  <c r="D1061" i="1"/>
  <c r="C1061" i="1"/>
  <c r="G1061" i="1" s="1"/>
  <c r="D1060" i="1"/>
  <c r="C1060" i="1"/>
  <c r="D1059" i="1"/>
  <c r="C1059" i="1"/>
  <c r="D1058" i="1"/>
  <c r="C1058" i="1"/>
  <c r="D1057" i="1"/>
  <c r="C1057" i="1"/>
  <c r="D1056" i="1"/>
  <c r="H1056" i="1" s="1"/>
  <c r="C1056" i="1"/>
  <c r="D1055" i="1"/>
  <c r="C1055" i="1"/>
  <c r="D1054" i="1"/>
  <c r="C1054" i="1"/>
  <c r="H1053" i="1"/>
  <c r="D1053" i="1"/>
  <c r="C1053" i="1"/>
  <c r="G1053" i="1" s="1"/>
  <c r="D1052" i="1"/>
  <c r="C1052" i="1"/>
  <c r="D1051" i="1"/>
  <c r="C1051" i="1"/>
  <c r="D1050" i="1"/>
  <c r="C1050" i="1"/>
  <c r="H1049" i="1"/>
  <c r="D1049" i="1"/>
  <c r="C1049" i="1"/>
  <c r="D1048" i="1"/>
  <c r="H1048" i="1" s="1"/>
  <c r="C1048" i="1"/>
  <c r="D1047" i="1"/>
  <c r="C1047" i="1"/>
  <c r="D1046" i="1"/>
  <c r="C1046" i="1"/>
  <c r="D1045" i="1"/>
  <c r="C1045" i="1"/>
  <c r="G1045" i="1" s="1"/>
  <c r="D1044" i="1"/>
  <c r="H1044" i="1" s="1"/>
  <c r="C1044" i="1"/>
  <c r="D1043" i="1"/>
  <c r="C1043" i="1"/>
  <c r="D1042" i="1"/>
  <c r="C1042" i="1"/>
  <c r="D1041" i="1"/>
  <c r="C1041" i="1"/>
  <c r="D1040" i="1"/>
  <c r="C1040" i="1"/>
  <c r="D1039" i="1"/>
  <c r="C1039" i="1"/>
  <c r="D1038" i="1"/>
  <c r="C1038" i="1"/>
  <c r="H1037" i="1"/>
  <c r="D1037" i="1"/>
  <c r="C1037" i="1"/>
  <c r="G1037" i="1" s="1"/>
  <c r="G1036" i="1"/>
  <c r="D1036" i="1"/>
  <c r="C1036" i="1"/>
  <c r="H1036" i="1" s="1"/>
  <c r="D1035" i="1"/>
  <c r="C1035" i="1"/>
  <c r="C1034" i="1"/>
  <c r="D1033" i="1"/>
  <c r="C1033" i="1"/>
  <c r="G1032" i="1"/>
  <c r="D1032" i="1"/>
  <c r="C1032" i="1"/>
  <c r="H1032" i="1" s="1"/>
  <c r="D1031" i="1"/>
  <c r="C1031" i="1"/>
  <c r="H1031" i="1" s="1"/>
  <c r="D1030" i="1"/>
  <c r="C1030" i="1"/>
  <c r="H1030" i="1" s="1"/>
  <c r="G1029" i="1"/>
  <c r="D1029" i="1"/>
  <c r="C1029" i="1"/>
  <c r="H1029" i="1" s="1"/>
  <c r="G1028" i="1"/>
  <c r="D1028" i="1"/>
  <c r="C1028" i="1"/>
  <c r="H1028" i="1" s="1"/>
  <c r="D1027" i="1"/>
  <c r="C1027" i="1"/>
  <c r="H1027" i="1" s="1"/>
  <c r="G1026" i="1"/>
  <c r="D1026" i="1"/>
  <c r="C1026" i="1"/>
  <c r="H1026" i="1" s="1"/>
  <c r="D1025" i="1"/>
  <c r="C1025" i="1"/>
  <c r="C1024" i="1"/>
  <c r="D1023" i="1"/>
  <c r="C1023" i="1"/>
  <c r="G1022" i="1"/>
  <c r="D1022" i="1"/>
  <c r="C1022" i="1"/>
  <c r="H1022" i="1" s="1"/>
  <c r="G1021" i="1"/>
  <c r="D1021" i="1"/>
  <c r="C1021" i="1"/>
  <c r="H1021" i="1" s="1"/>
  <c r="D1020" i="1"/>
  <c r="G1020" i="1" s="1"/>
  <c r="C1020" i="1"/>
  <c r="H1020" i="1" s="1"/>
  <c r="G1019" i="1"/>
  <c r="D1019" i="1"/>
  <c r="C1019" i="1"/>
  <c r="H1019" i="1" s="1"/>
  <c r="G1016" i="1"/>
  <c r="D1016" i="1"/>
  <c r="C1016" i="1"/>
  <c r="H1016" i="1" s="1"/>
  <c r="G1015" i="1"/>
  <c r="D1015" i="1"/>
  <c r="C1015" i="1"/>
  <c r="H1015" i="1" s="1"/>
  <c r="G1014" i="1"/>
  <c r="D1014" i="1"/>
  <c r="C1014" i="1"/>
  <c r="H1014" i="1" s="1"/>
  <c r="D1013" i="1"/>
  <c r="C1013" i="1"/>
  <c r="H1013" i="1" s="1"/>
  <c r="G1010" i="1"/>
  <c r="D1010" i="1"/>
  <c r="C1010" i="1"/>
  <c r="H1010" i="1" s="1"/>
  <c r="G1009" i="1"/>
  <c r="D1009" i="1"/>
  <c r="C1009" i="1"/>
  <c r="H1009" i="1" s="1"/>
  <c r="G1008" i="1"/>
  <c r="D1008" i="1"/>
  <c r="C1008" i="1"/>
  <c r="H1008" i="1" s="1"/>
  <c r="G1007" i="1"/>
  <c r="D1007" i="1"/>
  <c r="C1007" i="1"/>
  <c r="H1007" i="1" s="1"/>
  <c r="G1006" i="1"/>
  <c r="D1006" i="1"/>
  <c r="C1006" i="1"/>
  <c r="H1006" i="1" s="1"/>
  <c r="D1005" i="1"/>
  <c r="C1005" i="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D975" i="1"/>
  <c r="G975" i="1" s="1"/>
  <c r="C975" i="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D848" i="1"/>
  <c r="C848" i="1"/>
  <c r="H848" i="1" s="1"/>
  <c r="G847" i="1"/>
  <c r="D847" i="1"/>
  <c r="C847" i="1"/>
  <c r="H847" i="1" s="1"/>
  <c r="G846" i="1"/>
  <c r="D846" i="1"/>
  <c r="C846" i="1"/>
  <c r="H846" i="1" s="1"/>
  <c r="G845" i="1"/>
  <c r="D845" i="1"/>
  <c r="C845" i="1"/>
  <c r="H845" i="1" s="1"/>
  <c r="D844" i="1"/>
  <c r="G844" i="1" s="1"/>
  <c r="C844" i="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D737" i="1"/>
  <c r="G737" i="1" s="1"/>
  <c r="C737" i="1"/>
  <c r="G736" i="1"/>
  <c r="D736" i="1"/>
  <c r="C736" i="1"/>
  <c r="H736" i="1" s="1"/>
  <c r="G735" i="1"/>
  <c r="D735" i="1"/>
  <c r="C735" i="1"/>
  <c r="H735" i="1" s="1"/>
  <c r="G734" i="1"/>
  <c r="D734" i="1"/>
  <c r="C734" i="1"/>
  <c r="H734" i="1" s="1"/>
  <c r="G733" i="1"/>
  <c r="D733" i="1"/>
  <c r="C733" i="1"/>
  <c r="H733" i="1" s="1"/>
  <c r="G732" i="1"/>
  <c r="D732" i="1"/>
  <c r="C732" i="1"/>
  <c r="H732" i="1" s="1"/>
  <c r="G731" i="1"/>
  <c r="D731" i="1"/>
  <c r="C731" i="1"/>
  <c r="G730" i="1"/>
  <c r="D730" i="1"/>
  <c r="C730" i="1"/>
  <c r="H730" i="1" s="1"/>
  <c r="D729" i="1"/>
  <c r="C729" i="1"/>
  <c r="H729" i="1" s="1"/>
  <c r="G728" i="1"/>
  <c r="D728" i="1"/>
  <c r="C728" i="1"/>
  <c r="H728" i="1" s="1"/>
  <c r="D727" i="1"/>
  <c r="C727" i="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D678" i="1"/>
  <c r="C678" i="1"/>
  <c r="H678" i="1" s="1"/>
  <c r="D677" i="1"/>
  <c r="C677" i="1"/>
  <c r="H677" i="1" s="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D653" i="1"/>
  <c r="G653" i="1" s="1"/>
  <c r="C653" i="1"/>
  <c r="G652" i="1"/>
  <c r="D652" i="1"/>
  <c r="C652" i="1"/>
  <c r="H652" i="1" s="1"/>
  <c r="G651" i="1"/>
  <c r="D651" i="1"/>
  <c r="C651" i="1"/>
  <c r="H651" i="1" s="1"/>
  <c r="D650" i="1"/>
  <c r="G650" i="1" s="1"/>
  <c r="C650" i="1"/>
  <c r="C649" i="1"/>
  <c r="D648" i="1"/>
  <c r="C648" i="1"/>
  <c r="D647" i="1"/>
  <c r="C647" i="1"/>
  <c r="H647" i="1" s="1"/>
  <c r="D646" i="1"/>
  <c r="C646" i="1"/>
  <c r="H646" i="1" s="1"/>
  <c r="D645" i="1"/>
  <c r="C645" i="1"/>
  <c r="H645" i="1" s="1"/>
  <c r="D636" i="1"/>
  <c r="G636" i="1" s="1"/>
  <c r="C636" i="1"/>
  <c r="D635" i="1"/>
  <c r="C635" i="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D604" i="1"/>
  <c r="C604" i="1"/>
  <c r="H604" i="1" s="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D591" i="1"/>
  <c r="C591" i="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D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G528" i="1"/>
  <c r="D528" i="1"/>
  <c r="C528" i="1"/>
  <c r="G527" i="1"/>
  <c r="D527" i="1"/>
  <c r="C527" i="1"/>
  <c r="D526" i="1"/>
  <c r="G526" i="1" s="1"/>
  <c r="C526" i="1"/>
  <c r="G525" i="1"/>
  <c r="D525" i="1"/>
  <c r="C525" i="1"/>
  <c r="H525" i="1" s="1"/>
  <c r="G524" i="1"/>
  <c r="D524" i="1"/>
  <c r="C524" i="1"/>
  <c r="G523" i="1"/>
  <c r="D523" i="1"/>
  <c r="C523" i="1"/>
  <c r="D522" i="1"/>
  <c r="G522" i="1" s="1"/>
  <c r="C522" i="1"/>
  <c r="G521" i="1"/>
  <c r="D521" i="1"/>
  <c r="C521" i="1"/>
  <c r="H521" i="1" s="1"/>
  <c r="G520" i="1"/>
  <c r="D520" i="1"/>
  <c r="C520" i="1"/>
  <c r="G519" i="1"/>
  <c r="D519" i="1"/>
  <c r="C519" i="1"/>
  <c r="D518" i="1"/>
  <c r="G518" i="1" s="1"/>
  <c r="C518" i="1"/>
  <c r="G517" i="1"/>
  <c r="D517" i="1"/>
  <c r="C517" i="1"/>
  <c r="H517" i="1" s="1"/>
  <c r="D515" i="1"/>
  <c r="G515" i="1" s="1"/>
  <c r="C515" i="1"/>
  <c r="G514" i="1"/>
  <c r="D514" i="1"/>
  <c r="C514" i="1"/>
  <c r="H514" i="1" s="1"/>
  <c r="G513" i="1"/>
  <c r="D513" i="1"/>
  <c r="C513" i="1"/>
  <c r="G512" i="1"/>
  <c r="D512" i="1"/>
  <c r="C512" i="1"/>
  <c r="D511" i="1"/>
  <c r="G511" i="1" s="1"/>
  <c r="C511" i="1"/>
  <c r="G510" i="1"/>
  <c r="D510" i="1"/>
  <c r="C510" i="1"/>
  <c r="H510" i="1" s="1"/>
  <c r="G509" i="1"/>
  <c r="D509" i="1"/>
  <c r="C509" i="1"/>
  <c r="G508" i="1"/>
  <c r="D508" i="1"/>
  <c r="C508" i="1"/>
  <c r="D507" i="1"/>
  <c r="G507" i="1" s="1"/>
  <c r="C507" i="1"/>
  <c r="G506" i="1"/>
  <c r="D506" i="1"/>
  <c r="C506" i="1"/>
  <c r="H506" i="1" s="1"/>
  <c r="G505" i="1"/>
  <c r="D505" i="1"/>
  <c r="C505" i="1"/>
  <c r="G504" i="1"/>
  <c r="D504" i="1"/>
  <c r="C504" i="1"/>
  <c r="D503" i="1"/>
  <c r="G503" i="1" s="1"/>
  <c r="C503" i="1"/>
  <c r="G502" i="1"/>
  <c r="D502" i="1"/>
  <c r="C502" i="1"/>
  <c r="H502" i="1" s="1"/>
  <c r="G501" i="1"/>
  <c r="D501" i="1"/>
  <c r="C501" i="1"/>
  <c r="G500" i="1"/>
  <c r="D500" i="1"/>
  <c r="C500" i="1"/>
  <c r="D499" i="1"/>
  <c r="G499" i="1" s="1"/>
  <c r="C499" i="1"/>
  <c r="G498" i="1"/>
  <c r="D498" i="1"/>
  <c r="C498" i="1"/>
  <c r="H498" i="1" s="1"/>
  <c r="D497" i="1"/>
  <c r="C497" i="1"/>
  <c r="G497" i="1" s="1"/>
  <c r="D496" i="1"/>
  <c r="C496" i="1"/>
  <c r="G496" i="1" s="1"/>
  <c r="D495" i="1"/>
  <c r="G495" i="1" s="1"/>
  <c r="C495" i="1"/>
  <c r="G494" i="1"/>
  <c r="D494" i="1"/>
  <c r="C494" i="1"/>
  <c r="H494" i="1" s="1"/>
  <c r="G493" i="1"/>
  <c r="D493" i="1"/>
  <c r="C493" i="1"/>
  <c r="G492" i="1"/>
  <c r="D492" i="1"/>
  <c r="C492" i="1"/>
  <c r="D491" i="1"/>
  <c r="G491" i="1" s="1"/>
  <c r="C491" i="1"/>
  <c r="G490" i="1"/>
  <c r="D490" i="1"/>
  <c r="C490" i="1"/>
  <c r="H490" i="1" s="1"/>
  <c r="G489" i="1"/>
  <c r="D489" i="1"/>
  <c r="C489" i="1"/>
  <c r="G488" i="1"/>
  <c r="D488" i="1"/>
  <c r="C488" i="1"/>
  <c r="D487" i="1"/>
  <c r="G487" i="1" s="1"/>
  <c r="C487" i="1"/>
  <c r="G486" i="1"/>
  <c r="D486" i="1"/>
  <c r="C486" i="1"/>
  <c r="H486" i="1" s="1"/>
  <c r="D485" i="1"/>
  <c r="G484" i="1"/>
  <c r="D484" i="1"/>
  <c r="C484" i="1"/>
  <c r="D483" i="1"/>
  <c r="C483" i="1"/>
  <c r="G483" i="1" s="1"/>
  <c r="D482" i="1"/>
  <c r="C482" i="1"/>
  <c r="H482" i="1" s="1"/>
  <c r="G481" i="1"/>
  <c r="D481" i="1"/>
  <c r="C481" i="1"/>
  <c r="G480" i="1"/>
  <c r="D480" i="1"/>
  <c r="C480" i="1"/>
  <c r="D479" i="1"/>
  <c r="C479" i="1"/>
  <c r="G479" i="1" s="1"/>
  <c r="D478" i="1"/>
  <c r="C478" i="1"/>
  <c r="H478" i="1" s="1"/>
  <c r="G477" i="1"/>
  <c r="D477" i="1"/>
  <c r="C477" i="1"/>
  <c r="G476" i="1"/>
  <c r="D476" i="1"/>
  <c r="C476" i="1"/>
  <c r="D475" i="1"/>
  <c r="C475" i="1"/>
  <c r="G475" i="1" s="1"/>
  <c r="D474" i="1"/>
  <c r="C474" i="1"/>
  <c r="H474" i="1" s="1"/>
  <c r="G473" i="1"/>
  <c r="D473" i="1"/>
  <c r="C473" i="1"/>
  <c r="G472" i="1"/>
  <c r="D472" i="1"/>
  <c r="C472" i="1"/>
  <c r="D471" i="1"/>
  <c r="C471" i="1"/>
  <c r="G471" i="1" s="1"/>
  <c r="D470" i="1"/>
  <c r="C470" i="1"/>
  <c r="H470" i="1" s="1"/>
  <c r="G469" i="1"/>
  <c r="D469" i="1"/>
  <c r="C469" i="1"/>
  <c r="G468" i="1"/>
  <c r="D468" i="1"/>
  <c r="C468" i="1"/>
  <c r="D467" i="1"/>
  <c r="C467" i="1"/>
  <c r="G467" i="1" s="1"/>
  <c r="D466" i="1"/>
  <c r="C466" i="1"/>
  <c r="H466" i="1" s="1"/>
  <c r="G465" i="1"/>
  <c r="D465" i="1"/>
  <c r="C465" i="1"/>
  <c r="G464" i="1"/>
  <c r="D464" i="1"/>
  <c r="C464" i="1"/>
  <c r="D463" i="1"/>
  <c r="C463" i="1"/>
  <c r="G463" i="1" s="1"/>
  <c r="D462" i="1"/>
  <c r="C462" i="1"/>
  <c r="H462" i="1" s="1"/>
  <c r="G461" i="1"/>
  <c r="D461" i="1"/>
  <c r="C461" i="1"/>
  <c r="G460" i="1"/>
  <c r="D460" i="1"/>
  <c r="C460" i="1"/>
  <c r="D459" i="1"/>
  <c r="C459" i="1"/>
  <c r="G459" i="1" s="1"/>
  <c r="D458" i="1"/>
  <c r="C458" i="1"/>
  <c r="H458" i="1" s="1"/>
  <c r="G457" i="1"/>
  <c r="D457" i="1"/>
  <c r="C457" i="1"/>
  <c r="G456" i="1"/>
  <c r="D456" i="1"/>
  <c r="C456" i="1"/>
  <c r="D455" i="1"/>
  <c r="C455" i="1"/>
  <c r="G455" i="1" s="1"/>
  <c r="D454" i="1"/>
  <c r="C454" i="1"/>
  <c r="H454" i="1" s="1"/>
  <c r="G453" i="1"/>
  <c r="D453" i="1"/>
  <c r="C453" i="1"/>
  <c r="G452" i="1"/>
  <c r="D452" i="1"/>
  <c r="C452" i="1"/>
  <c r="D451" i="1"/>
  <c r="C451" i="1"/>
  <c r="G451" i="1" s="1"/>
  <c r="D450" i="1"/>
  <c r="C450" i="1"/>
  <c r="H450" i="1" s="1"/>
  <c r="G449" i="1"/>
  <c r="D449" i="1"/>
  <c r="C449" i="1"/>
  <c r="G448" i="1"/>
  <c r="D448" i="1"/>
  <c r="C448" i="1"/>
  <c r="D447" i="1"/>
  <c r="C447" i="1"/>
  <c r="G447" i="1" s="1"/>
  <c r="D446" i="1"/>
  <c r="C446" i="1"/>
  <c r="H446" i="1" s="1"/>
  <c r="G445" i="1"/>
  <c r="D445" i="1"/>
  <c r="C445" i="1"/>
  <c r="G444" i="1"/>
  <c r="D444" i="1"/>
  <c r="C444" i="1"/>
  <c r="D443" i="1"/>
  <c r="C443" i="1"/>
  <c r="G443" i="1" s="1"/>
  <c r="D442" i="1"/>
  <c r="C442" i="1"/>
  <c r="H442" i="1" s="1"/>
  <c r="G441" i="1"/>
  <c r="D441" i="1"/>
  <c r="C441" i="1"/>
  <c r="G440" i="1"/>
  <c r="D440" i="1"/>
  <c r="C440" i="1"/>
  <c r="D439" i="1"/>
  <c r="C439" i="1"/>
  <c r="G439" i="1" s="1"/>
  <c r="D438" i="1"/>
  <c r="C438" i="1"/>
  <c r="H438" i="1" s="1"/>
  <c r="G437" i="1"/>
  <c r="D437" i="1"/>
  <c r="C437" i="1"/>
  <c r="G436" i="1"/>
  <c r="D436" i="1"/>
  <c r="C436" i="1"/>
  <c r="D435" i="1"/>
  <c r="C435" i="1"/>
  <c r="G435" i="1" s="1"/>
  <c r="D434" i="1"/>
  <c r="C434" i="1"/>
  <c r="H434" i="1" s="1"/>
  <c r="G433" i="1"/>
  <c r="D433" i="1"/>
  <c r="C433" i="1"/>
  <c r="G432" i="1"/>
  <c r="D432" i="1"/>
  <c r="C432" i="1"/>
  <c r="D431" i="1"/>
  <c r="C431" i="1"/>
  <c r="G431" i="1" s="1"/>
  <c r="D430" i="1"/>
  <c r="C430" i="1"/>
  <c r="H430" i="1" s="1"/>
  <c r="G429" i="1"/>
  <c r="D429" i="1"/>
  <c r="C429" i="1"/>
  <c r="G428" i="1"/>
  <c r="D428" i="1"/>
  <c r="C428" i="1"/>
  <c r="D427" i="1"/>
  <c r="C427" i="1"/>
  <c r="G427" i="1" s="1"/>
  <c r="D426" i="1"/>
  <c r="C426" i="1"/>
  <c r="H426" i="1" s="1"/>
  <c r="D423" i="1"/>
  <c r="G416" i="1"/>
  <c r="D416" i="1"/>
  <c r="C416" i="1"/>
  <c r="D415" i="1"/>
  <c r="C415" i="1"/>
  <c r="D414" i="1"/>
  <c r="C414" i="1"/>
  <c r="D411" i="1"/>
  <c r="C411" i="1"/>
  <c r="G411" i="1" s="1"/>
  <c r="D410" i="1"/>
  <c r="C410" i="1"/>
  <c r="H410" i="1" s="1"/>
  <c r="G409" i="1"/>
  <c r="D409" i="1"/>
  <c r="C409" i="1"/>
  <c r="G408" i="1"/>
  <c r="D408" i="1"/>
  <c r="C408" i="1"/>
  <c r="D407" i="1"/>
  <c r="C407" i="1"/>
  <c r="G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D194" i="1"/>
  <c r="C194" i="1"/>
  <c r="H194" i="1" s="1"/>
  <c r="D193" i="1"/>
  <c r="C193" i="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D182" i="1"/>
  <c r="C182" i="1"/>
  <c r="H182" i="1" s="1"/>
  <c r="D181" i="1"/>
  <c r="C181" i="1"/>
  <c r="H181" i="1" s="1"/>
  <c r="D180" i="1"/>
  <c r="C180" i="1"/>
  <c r="H180" i="1" s="1"/>
  <c r="D179" i="1"/>
  <c r="C179" i="1"/>
  <c r="H179" i="1" s="1"/>
  <c r="D178" i="1"/>
  <c r="C178" i="1"/>
  <c r="D177" i="1"/>
  <c r="C177" i="1"/>
  <c r="D176" i="1"/>
  <c r="C176" i="1"/>
  <c r="H176" i="1" s="1"/>
  <c r="D175" i="1"/>
  <c r="C175" i="1"/>
  <c r="H175" i="1" s="1"/>
  <c r="D174" i="1"/>
  <c r="D173" i="1"/>
  <c r="C173" i="1"/>
  <c r="D172" i="1"/>
  <c r="C172" i="1"/>
  <c r="H172" i="1" s="1"/>
  <c r="D171" i="1"/>
  <c r="C171" i="1"/>
  <c r="D170" i="1"/>
  <c r="C170" i="1"/>
  <c r="H170" i="1" s="1"/>
  <c r="D169" i="1"/>
  <c r="C169" i="1"/>
  <c r="H169" i="1" s="1"/>
  <c r="D168" i="1"/>
  <c r="C168" i="1"/>
  <c r="H168" i="1" s="1"/>
  <c r="D167" i="1"/>
  <c r="C167" i="1"/>
  <c r="H167" i="1" s="1"/>
  <c r="D166" i="1"/>
  <c r="D165" i="1"/>
  <c r="C165" i="1"/>
  <c r="H165" i="1" s="1"/>
  <c r="D164" i="1"/>
  <c r="C164" i="1"/>
  <c r="H164" i="1" s="1"/>
  <c r="D163" i="1"/>
  <c r="C163" i="1"/>
  <c r="H163" i="1" s="1"/>
  <c r="D162" i="1"/>
  <c r="C162" i="1"/>
  <c r="H162" i="1" s="1"/>
  <c r="D159" i="1"/>
  <c r="C159" i="1"/>
  <c r="D158" i="1"/>
  <c r="C158" i="1"/>
  <c r="D157" i="1"/>
  <c r="C157" i="1"/>
  <c r="D156" i="1"/>
  <c r="C156" i="1"/>
  <c r="D155" i="1"/>
  <c r="C155" i="1"/>
  <c r="D154" i="1"/>
  <c r="C154" i="1"/>
  <c r="H154" i="1" s="1"/>
  <c r="D153" i="1"/>
  <c r="C153" i="1"/>
  <c r="H153" i="1" s="1"/>
  <c r="D152" i="1"/>
  <c r="C152" i="1"/>
  <c r="D151" i="1"/>
  <c r="C151" i="1"/>
  <c r="H151" i="1" s="1"/>
  <c r="D150"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D132" i="1"/>
  <c r="C132" i="1"/>
  <c r="H132" i="1" s="1"/>
  <c r="D131" i="1"/>
  <c r="C131" i="1"/>
  <c r="D129" i="1"/>
  <c r="C129" i="1"/>
  <c r="H129" i="1" s="1"/>
  <c r="D128" i="1"/>
  <c r="C128" i="1"/>
  <c r="H128" i="1" s="1"/>
  <c r="D127" i="1"/>
  <c r="C127" i="1"/>
  <c r="H127" i="1" s="1"/>
  <c r="D126" i="1"/>
  <c r="C126" i="1"/>
  <c r="H126" i="1" s="1"/>
  <c r="D125" i="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1599" i="1" l="1"/>
  <c r="D6" i="8"/>
  <c r="C1583" i="1" s="1"/>
  <c r="H1583" i="1" s="1"/>
  <c r="C1201" i="1"/>
  <c r="H1035" i="1"/>
  <c r="H1034" i="1"/>
  <c r="E322" i="9"/>
  <c r="B322" i="9" s="1"/>
  <c r="E327" i="9"/>
  <c r="B327" i="9" s="1"/>
  <c r="G1595" i="1"/>
  <c r="F236" i="9"/>
  <c r="B236" i="9" s="1"/>
  <c r="H1033" i="1"/>
  <c r="H1023" i="1"/>
  <c r="H1005" i="1"/>
  <c r="H1388" i="1"/>
  <c r="D1201" i="1"/>
  <c r="F82" i="5"/>
  <c r="H1340" i="1"/>
  <c r="H339" i="9"/>
  <c r="D1223" i="1"/>
  <c r="J1560" i="1"/>
  <c r="E5" i="7"/>
  <c r="C1538" i="1"/>
  <c r="C1555" i="1"/>
  <c r="H33" i="3"/>
  <c r="H34" i="3"/>
  <c r="E324" i="9"/>
  <c r="B324" i="9" s="1"/>
  <c r="E329" i="9"/>
  <c r="B329" i="9" s="1"/>
  <c r="H1686" i="1"/>
  <c r="H1618" i="1"/>
  <c r="H1671" i="1"/>
  <c r="C1585" i="1"/>
  <c r="H1341" i="1"/>
  <c r="D1076" i="1"/>
  <c r="E255" i="5"/>
  <c r="D1259" i="1" s="1"/>
  <c r="H299" i="1"/>
  <c r="H414" i="1"/>
  <c r="F427" i="4"/>
  <c r="H636" i="1"/>
  <c r="H653" i="1"/>
  <c r="E296" i="9"/>
  <c r="B296" i="9" s="1"/>
  <c r="H650" i="1"/>
  <c r="H159" i="1"/>
  <c r="H157" i="1"/>
  <c r="H152" i="1"/>
  <c r="G1654" i="1"/>
  <c r="H1654" i="1"/>
  <c r="H1638" i="1"/>
  <c r="G1683" i="1"/>
  <c r="H1674" i="1"/>
  <c r="H1670" i="1"/>
  <c r="H1634" i="1"/>
  <c r="G1631" i="1"/>
  <c r="D51" i="8"/>
  <c r="C1628" i="1" s="1"/>
  <c r="G1628" i="1" s="1"/>
  <c r="G1607" i="1"/>
  <c r="H1606" i="1"/>
  <c r="C1604" i="1"/>
  <c r="H1604" i="1" s="1"/>
  <c r="G1602" i="1"/>
  <c r="H1602" i="1"/>
  <c r="H1594" i="1"/>
  <c r="H1586" i="1"/>
  <c r="F114" i="6"/>
  <c r="H1522" i="1"/>
  <c r="F115" i="6"/>
  <c r="G1005" i="1"/>
  <c r="H975" i="1"/>
  <c r="G907" i="1"/>
  <c r="G848" i="1"/>
  <c r="H844" i="1"/>
  <c r="H737" i="1"/>
  <c r="H731" i="1"/>
  <c r="E52" i="9"/>
  <c r="B52" i="9" s="1"/>
  <c r="G729" i="1"/>
  <c r="H727" i="1"/>
  <c r="G727" i="1"/>
  <c r="G695" i="1"/>
  <c r="G678" i="1"/>
  <c r="G677" i="1"/>
  <c r="G676" i="1"/>
  <c r="H648" i="1"/>
  <c r="G648" i="1"/>
  <c r="G647" i="1"/>
  <c r="H649" i="1"/>
  <c r="F656" i="4"/>
  <c r="G646" i="1"/>
  <c r="G649" i="1"/>
  <c r="G645" i="1"/>
  <c r="H635" i="1"/>
  <c r="G635" i="1"/>
  <c r="F609" i="4"/>
  <c r="F597" i="4"/>
  <c r="H591" i="1"/>
  <c r="G604" i="1"/>
  <c r="G591" i="1"/>
  <c r="G603" i="1"/>
  <c r="E115" i="9"/>
  <c r="B115" i="9" s="1"/>
  <c r="E648" i="4"/>
  <c r="D642" i="1" s="1"/>
  <c r="G415" i="1"/>
  <c r="E360" i="4"/>
  <c r="D355" i="1" s="1"/>
  <c r="E373" i="4"/>
  <c r="D368" i="1" s="1"/>
  <c r="H388" i="1"/>
  <c r="H300" i="1"/>
  <c r="G423" i="1"/>
  <c r="F428" i="4"/>
  <c r="E294" i="9"/>
  <c r="B294" i="9" s="1"/>
  <c r="C422" i="1"/>
  <c r="H422" i="1" s="1"/>
  <c r="E82" i="9"/>
  <c r="B82" i="9" s="1"/>
  <c r="D262" i="4"/>
  <c r="C198" i="1"/>
  <c r="H198" i="1" s="1"/>
  <c r="H213" i="1"/>
  <c r="F216" i="4"/>
  <c r="H212" i="1"/>
  <c r="H195" i="1"/>
  <c r="F244" i="9"/>
  <c r="H190" i="1"/>
  <c r="F243" i="9"/>
  <c r="B243" i="9" s="1"/>
  <c r="F194" i="4"/>
  <c r="H193" i="1"/>
  <c r="F242" i="9"/>
  <c r="E55" i="9"/>
  <c r="B55" i="9" s="1"/>
  <c r="H183" i="1"/>
  <c r="F240" i="9"/>
  <c r="F239" i="9"/>
  <c r="B239" i="9" s="1"/>
  <c r="E51" i="9"/>
  <c r="B51" i="9" s="1"/>
  <c r="H174" i="1"/>
  <c r="H178" i="1"/>
  <c r="H177" i="1"/>
  <c r="H173" i="1"/>
  <c r="H171" i="1"/>
  <c r="H166" i="1"/>
  <c r="F170" i="4"/>
  <c r="H161" i="1"/>
  <c r="F165" i="4"/>
  <c r="E49" i="9"/>
  <c r="B49" i="9" s="1"/>
  <c r="H156" i="1"/>
  <c r="H158" i="1"/>
  <c r="E153" i="4"/>
  <c r="D149" i="1" s="1"/>
  <c r="H155" i="1"/>
  <c r="E48" i="9"/>
  <c r="B48" i="9" s="1"/>
  <c r="F237" i="9"/>
  <c r="B237" i="9" s="1"/>
  <c r="F154" i="4"/>
  <c r="H150" i="1"/>
  <c r="H133" i="1"/>
  <c r="H131" i="1"/>
  <c r="F125" i="4"/>
  <c r="C121" i="1"/>
  <c r="H121" i="1" s="1"/>
  <c r="C125" i="1"/>
  <c r="H125" i="1" s="1"/>
  <c r="F129" i="4"/>
  <c r="E82" i="4"/>
  <c r="D78" i="1" s="1"/>
  <c r="G78" i="1" s="1"/>
  <c r="C78" i="1"/>
  <c r="C79" i="1"/>
  <c r="H79" i="1" s="1"/>
  <c r="D49" i="4"/>
  <c r="C45" i="1" s="1"/>
  <c r="H45" i="1" s="1"/>
  <c r="H65" i="1"/>
  <c r="F49" i="4"/>
  <c r="H64" i="1"/>
  <c r="E34" i="9"/>
  <c r="B34" i="9" s="1"/>
  <c r="E31" i="9"/>
  <c r="B31" i="9" s="1"/>
  <c r="E37" i="9"/>
  <c r="B37" i="9" s="1"/>
  <c r="E311" i="9"/>
  <c r="B311" i="9" s="1"/>
  <c r="E36" i="9"/>
  <c r="B36" i="9" s="1"/>
  <c r="E312" i="9"/>
  <c r="B312" i="9" s="1"/>
  <c r="E320" i="9"/>
  <c r="B320" i="9" s="1"/>
  <c r="F297" i="5"/>
  <c r="E335" i="9"/>
  <c r="B335" i="9" s="1"/>
  <c r="D255" i="5"/>
  <c r="C1259" i="1" s="1"/>
  <c r="F260" i="5"/>
  <c r="E303" i="9"/>
  <c r="B303" i="9" s="1"/>
  <c r="E305" i="9"/>
  <c r="B305" i="9" s="1"/>
  <c r="F256" i="5"/>
  <c r="E251" i="5"/>
  <c r="D219" i="5"/>
  <c r="C1223" i="1" s="1"/>
  <c r="E337" i="9"/>
  <c r="B337" i="9" s="1"/>
  <c r="F197" i="5"/>
  <c r="E319" i="9"/>
  <c r="B319" i="9" s="1"/>
  <c r="E307" i="9"/>
  <c r="B307" i="9" s="1"/>
  <c r="H1092" i="1"/>
  <c r="G1085" i="1"/>
  <c r="H1085" i="1"/>
  <c r="F71" i="5"/>
  <c r="C1076" i="1"/>
  <c r="H1060" i="1"/>
  <c r="G1057" i="1"/>
  <c r="H1057" i="1"/>
  <c r="H1052" i="1"/>
  <c r="G1049" i="1"/>
  <c r="H1045" i="1"/>
  <c r="G1041" i="1"/>
  <c r="H1041" i="1"/>
  <c r="H1040" i="1"/>
  <c r="F35" i="5"/>
  <c r="G1035" i="1"/>
  <c r="G1034" i="1"/>
  <c r="F29" i="5"/>
  <c r="G1033" i="1"/>
  <c r="G1031" i="1"/>
  <c r="G1030" i="1"/>
  <c r="G1027" i="1"/>
  <c r="H1024" i="1"/>
  <c r="H1025" i="1"/>
  <c r="G1025" i="1"/>
  <c r="D12" i="5"/>
  <c r="C1017" i="1" s="1"/>
  <c r="F19" i="5"/>
  <c r="G1024" i="1"/>
  <c r="G1023" i="1"/>
  <c r="C1018" i="1"/>
  <c r="H1018" i="1"/>
  <c r="G1018" i="1"/>
  <c r="F13" i="5"/>
  <c r="G1013" i="1"/>
  <c r="G1083" i="1"/>
  <c r="H1083" i="1"/>
  <c r="G1107" i="1"/>
  <c r="H1107" i="1"/>
  <c r="H1118" i="1"/>
  <c r="G1118" i="1"/>
  <c r="H1124" i="1"/>
  <c r="G1124" i="1"/>
  <c r="H1128" i="1"/>
  <c r="G1128" i="1"/>
  <c r="H1132" i="1"/>
  <c r="G1132" i="1"/>
  <c r="H1134" i="1"/>
  <c r="G1134" i="1"/>
  <c r="H1138" i="1"/>
  <c r="G1138" i="1"/>
  <c r="H1142" i="1"/>
  <c r="G1142" i="1"/>
  <c r="H1146" i="1"/>
  <c r="G1146" i="1"/>
  <c r="H1150" i="1"/>
  <c r="G1150" i="1"/>
  <c r="H1156" i="1"/>
  <c r="G1156" i="1"/>
  <c r="H1160" i="1"/>
  <c r="G1160" i="1"/>
  <c r="H1164" i="1"/>
  <c r="G1164" i="1"/>
  <c r="H1170" i="1"/>
  <c r="G1170" i="1"/>
  <c r="H1174" i="1"/>
  <c r="G1174" i="1"/>
  <c r="H1210" i="1"/>
  <c r="G1210" i="1"/>
  <c r="H1214" i="1"/>
  <c r="G1214" i="1"/>
  <c r="H1220" i="1"/>
  <c r="G1220" i="1"/>
  <c r="H1224" i="1"/>
  <c r="G1224" i="1"/>
  <c r="H1228" i="1"/>
  <c r="G1228" i="1"/>
  <c r="H1232" i="1"/>
  <c r="G1232" i="1"/>
  <c r="H1236" i="1"/>
  <c r="G1236" i="1"/>
  <c r="H1240" i="1"/>
  <c r="G1240" i="1"/>
  <c r="H1242" i="1"/>
  <c r="G1242" i="1"/>
  <c r="H1246" i="1"/>
  <c r="G1246" i="1"/>
  <c r="H1250" i="1"/>
  <c r="G1250" i="1"/>
  <c r="H1254" i="1"/>
  <c r="G1254" i="1"/>
  <c r="F426" i="4"/>
  <c r="D647" i="4"/>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H409" i="1"/>
  <c r="C421" i="1"/>
  <c r="H429" i="1"/>
  <c r="H433" i="1"/>
  <c r="H437" i="1"/>
  <c r="H441" i="1"/>
  <c r="H445" i="1"/>
  <c r="H449" i="1"/>
  <c r="H453" i="1"/>
  <c r="H457" i="1"/>
  <c r="H461" i="1"/>
  <c r="H465" i="1"/>
  <c r="H469" i="1"/>
  <c r="H473" i="1"/>
  <c r="H477" i="1"/>
  <c r="H481" i="1"/>
  <c r="H485" i="1"/>
  <c r="H489" i="1"/>
  <c r="H493" i="1"/>
  <c r="H497" i="1"/>
  <c r="H501" i="1"/>
  <c r="H505" i="1"/>
  <c r="H509" i="1"/>
  <c r="H513" i="1"/>
  <c r="H520" i="1"/>
  <c r="H524" i="1"/>
  <c r="H528" i="1"/>
  <c r="G1047" i="1"/>
  <c r="H1047" i="1"/>
  <c r="G1063" i="1"/>
  <c r="H1063" i="1"/>
  <c r="G1087" i="1"/>
  <c r="H1087" i="1"/>
  <c r="G1095" i="1"/>
  <c r="H1095" i="1"/>
  <c r="G1111" i="1"/>
  <c r="H111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G1043" i="1"/>
  <c r="H1043" i="1"/>
  <c r="G1059" i="1"/>
  <c r="H1059" i="1"/>
  <c r="H1120" i="1"/>
  <c r="G1120" i="1"/>
  <c r="H1122" i="1"/>
  <c r="G1122" i="1"/>
  <c r="H1126" i="1"/>
  <c r="G1126" i="1"/>
  <c r="H1130" i="1"/>
  <c r="G1130" i="1"/>
  <c r="H1136" i="1"/>
  <c r="G1136" i="1"/>
  <c r="H1144" i="1"/>
  <c r="G1144" i="1"/>
  <c r="H1148" i="1"/>
  <c r="G1148" i="1"/>
  <c r="H1154" i="1"/>
  <c r="G1154" i="1"/>
  <c r="H1158" i="1"/>
  <c r="G1158" i="1"/>
  <c r="H1162" i="1"/>
  <c r="G1162" i="1"/>
  <c r="H1166" i="1"/>
  <c r="G1166" i="1"/>
  <c r="H1168" i="1"/>
  <c r="G1168" i="1"/>
  <c r="H1172" i="1"/>
  <c r="G1172" i="1"/>
  <c r="H1176" i="1"/>
  <c r="G1176" i="1"/>
  <c r="H1178" i="1"/>
  <c r="G1178" i="1"/>
  <c r="H1208" i="1"/>
  <c r="G1208" i="1"/>
  <c r="H1212" i="1"/>
  <c r="G1212" i="1"/>
  <c r="H1216" i="1"/>
  <c r="G1216" i="1"/>
  <c r="H1218" i="1"/>
  <c r="G1218" i="1"/>
  <c r="H1222" i="1"/>
  <c r="G1222" i="1"/>
  <c r="H1226" i="1"/>
  <c r="G1226" i="1"/>
  <c r="H1230" i="1"/>
  <c r="G1230" i="1"/>
  <c r="H1234" i="1"/>
  <c r="G1234" i="1"/>
  <c r="H1238" i="1"/>
  <c r="G1238" i="1"/>
  <c r="H1244" i="1"/>
  <c r="G1244" i="1"/>
  <c r="H1248" i="1"/>
  <c r="G1248" i="1"/>
  <c r="H1252" i="1"/>
  <c r="G1252" i="1"/>
  <c r="H408" i="1"/>
  <c r="G410" i="1"/>
  <c r="G414" i="1"/>
  <c r="H416" i="1"/>
  <c r="G422" i="1"/>
  <c r="D425" i="1"/>
  <c r="G426" i="1"/>
  <c r="H428" i="1"/>
  <c r="G430" i="1"/>
  <c r="H432" i="1"/>
  <c r="G434" i="1"/>
  <c r="H436" i="1"/>
  <c r="G438" i="1"/>
  <c r="H440" i="1"/>
  <c r="G442" i="1"/>
  <c r="H444" i="1"/>
  <c r="G446" i="1"/>
  <c r="H448" i="1"/>
  <c r="G450" i="1"/>
  <c r="H452" i="1"/>
  <c r="G454" i="1"/>
  <c r="H456" i="1"/>
  <c r="G458" i="1"/>
  <c r="H460" i="1"/>
  <c r="G462" i="1"/>
  <c r="H464" i="1"/>
  <c r="G466" i="1"/>
  <c r="H468" i="1"/>
  <c r="G470" i="1"/>
  <c r="H472" i="1"/>
  <c r="G474" i="1"/>
  <c r="H476" i="1"/>
  <c r="G478" i="1"/>
  <c r="H480" i="1"/>
  <c r="G482" i="1"/>
  <c r="H484" i="1"/>
  <c r="H488" i="1"/>
  <c r="H492" i="1"/>
  <c r="H496" i="1"/>
  <c r="H500" i="1"/>
  <c r="H504" i="1"/>
  <c r="H508" i="1"/>
  <c r="H512" i="1"/>
  <c r="H519" i="1"/>
  <c r="H523" i="1"/>
  <c r="H527" i="1"/>
  <c r="H530" i="1"/>
  <c r="G1051" i="1"/>
  <c r="H1051" i="1"/>
  <c r="G1067" i="1"/>
  <c r="H1067" i="1"/>
  <c r="G1091" i="1"/>
  <c r="H1091" i="1"/>
  <c r="G1099" i="1"/>
  <c r="H1099" i="1"/>
  <c r="G1115" i="1"/>
  <c r="H1115" i="1"/>
  <c r="G1531" i="1"/>
  <c r="H1531"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8" i="1"/>
  <c r="H522" i="1"/>
  <c r="H526" i="1"/>
  <c r="G1039" i="1"/>
  <c r="H1039" i="1"/>
  <c r="G1055" i="1"/>
  <c r="H1055" i="1"/>
  <c r="G1071" i="1"/>
  <c r="H1071" i="1"/>
  <c r="G1079" i="1"/>
  <c r="H1079" i="1"/>
  <c r="G1103" i="1"/>
  <c r="H1103"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G1308" i="1"/>
  <c r="H1308" i="1"/>
  <c r="G1311" i="1"/>
  <c r="H1311" i="1"/>
  <c r="G1319" i="1"/>
  <c r="H1319" i="1"/>
  <c r="G1327" i="1"/>
  <c r="H1327" i="1"/>
  <c r="G1335" i="1"/>
  <c r="H1335" i="1"/>
  <c r="G1343" i="1"/>
  <c r="H1343" i="1"/>
  <c r="G1351" i="1"/>
  <c r="H1351" i="1"/>
  <c r="G1359" i="1"/>
  <c r="H1359" i="1"/>
  <c r="G1367" i="1"/>
  <c r="H1367" i="1"/>
  <c r="G1375" i="1"/>
  <c r="H1375" i="1"/>
  <c r="G1383" i="1"/>
  <c r="H1383" i="1"/>
  <c r="G1391" i="1"/>
  <c r="H1391" i="1"/>
  <c r="G1399" i="1"/>
  <c r="H1399" i="1"/>
  <c r="G1407" i="1"/>
  <c r="H1407" i="1"/>
  <c r="G1415" i="1"/>
  <c r="H1415" i="1"/>
  <c r="G1423" i="1"/>
  <c r="H1423" i="1"/>
  <c r="H1580" i="1"/>
  <c r="J1580" i="1"/>
  <c r="G1580" i="1"/>
  <c r="H1609" i="1"/>
  <c r="G1609" i="1"/>
  <c r="G1614" i="1"/>
  <c r="H1614" i="1"/>
  <c r="G1652" i="1"/>
  <c r="H1652" i="1"/>
  <c r="H1657" i="1"/>
  <c r="G1657" i="1"/>
  <c r="G1662" i="1"/>
  <c r="H1662" i="1"/>
  <c r="G1038" i="1"/>
  <c r="G1042" i="1"/>
  <c r="G1046" i="1"/>
  <c r="G1050" i="1"/>
  <c r="G1054" i="1"/>
  <c r="G1058" i="1"/>
  <c r="G1062" i="1"/>
  <c r="G1066" i="1"/>
  <c r="G1070" i="1"/>
  <c r="G1078" i="1"/>
  <c r="G1082" i="1"/>
  <c r="G1086" i="1"/>
  <c r="G1090" i="1"/>
  <c r="G1094" i="1"/>
  <c r="G1098" i="1"/>
  <c r="G1102" i="1"/>
  <c r="G1106" i="1"/>
  <c r="G1110" i="1"/>
  <c r="G1114" i="1"/>
  <c r="G1435" i="1"/>
  <c r="H1435" i="1"/>
  <c r="G1443" i="1"/>
  <c r="H1443" i="1"/>
  <c r="G1451" i="1"/>
  <c r="H1451" i="1"/>
  <c r="G1459" i="1"/>
  <c r="H1459" i="1"/>
  <c r="G1467" i="1"/>
  <c r="H1467" i="1"/>
  <c r="G1475" i="1"/>
  <c r="H1475" i="1"/>
  <c r="G1483" i="1"/>
  <c r="H1483" i="1"/>
  <c r="G1491" i="1"/>
  <c r="H1491" i="1"/>
  <c r="G1499" i="1"/>
  <c r="H1499" i="1"/>
  <c r="G1507" i="1"/>
  <c r="H1507" i="1"/>
  <c r="G1515" i="1"/>
  <c r="H1515" i="1"/>
  <c r="H1520" i="1"/>
  <c r="G1523" i="1"/>
  <c r="H1523" i="1"/>
  <c r="J1548" i="1"/>
  <c r="H1548" i="1"/>
  <c r="G1548" i="1"/>
  <c r="I1548" i="1" s="1"/>
  <c r="J1552" i="1"/>
  <c r="H1552" i="1"/>
  <c r="G1552" i="1"/>
  <c r="G1588" i="1"/>
  <c r="H1588" i="1"/>
  <c r="H1593" i="1"/>
  <c r="G1593" i="1"/>
  <c r="G1598" i="1"/>
  <c r="H1598" i="1"/>
  <c r="G1636" i="1"/>
  <c r="H1636" i="1"/>
  <c r="H1641" i="1"/>
  <c r="G1641" i="1"/>
  <c r="G1646" i="1"/>
  <c r="H1646"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G1315" i="1"/>
  <c r="H1315" i="1"/>
  <c r="G1323" i="1"/>
  <c r="H1323" i="1"/>
  <c r="G1331" i="1"/>
  <c r="H1331" i="1"/>
  <c r="G1339" i="1"/>
  <c r="H1339" i="1"/>
  <c r="G1347" i="1"/>
  <c r="H1347" i="1"/>
  <c r="G1355" i="1"/>
  <c r="H1355" i="1"/>
  <c r="G1363" i="1"/>
  <c r="H1363" i="1"/>
  <c r="G1371" i="1"/>
  <c r="H1371" i="1"/>
  <c r="H1376" i="1"/>
  <c r="G1379" i="1"/>
  <c r="H1379" i="1"/>
  <c r="H1384" i="1"/>
  <c r="G1387" i="1"/>
  <c r="H1387" i="1"/>
  <c r="H1392" i="1"/>
  <c r="G1395" i="1"/>
  <c r="H1395" i="1"/>
  <c r="H1400" i="1"/>
  <c r="G1403" i="1"/>
  <c r="H1403" i="1"/>
  <c r="H1408" i="1"/>
  <c r="G1411" i="1"/>
  <c r="H1411" i="1"/>
  <c r="H1416" i="1"/>
  <c r="G1419" i="1"/>
  <c r="H1419" i="1"/>
  <c r="H1424" i="1"/>
  <c r="G1427" i="1"/>
  <c r="H1427" i="1"/>
  <c r="G1527" i="1"/>
  <c r="H1527" i="1"/>
  <c r="G1535" i="1"/>
  <c r="H1535" i="1"/>
  <c r="G1539" i="1"/>
  <c r="H1539" i="1"/>
  <c r="J1542" i="1"/>
  <c r="H1542" i="1"/>
  <c r="G1542" i="1"/>
  <c r="J1546" i="1"/>
  <c r="H1546" i="1"/>
  <c r="G1546" i="1"/>
  <c r="I1546" i="1" s="1"/>
  <c r="I1561" i="1"/>
  <c r="G1582" i="1"/>
  <c r="H1582" i="1"/>
  <c r="H1625" i="1"/>
  <c r="G1625" i="1"/>
  <c r="G1630" i="1"/>
  <c r="H1630" i="1"/>
  <c r="G1684" i="1"/>
  <c r="H1684" i="1"/>
  <c r="F178" i="4"/>
  <c r="E164" i="4"/>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H1102" i="1"/>
  <c r="G1104" i="1"/>
  <c r="H1106" i="1"/>
  <c r="G1108" i="1"/>
  <c r="H1110" i="1"/>
  <c r="G1112" i="1"/>
  <c r="H1114" i="1"/>
  <c r="G1116" i="1"/>
  <c r="H1436" i="1"/>
  <c r="G1439" i="1"/>
  <c r="H1439" i="1"/>
  <c r="H1444" i="1"/>
  <c r="G1447" i="1"/>
  <c r="H1447" i="1"/>
  <c r="H1452" i="1"/>
  <c r="G1455" i="1"/>
  <c r="H1455" i="1"/>
  <c r="H1460" i="1"/>
  <c r="G1463" i="1"/>
  <c r="H1463" i="1"/>
  <c r="H1468" i="1"/>
  <c r="G1471" i="1"/>
  <c r="H1471" i="1"/>
  <c r="H1476" i="1"/>
  <c r="G1479" i="1"/>
  <c r="H1479" i="1"/>
  <c r="H1484" i="1"/>
  <c r="G1487" i="1"/>
  <c r="H1487" i="1"/>
  <c r="H1492" i="1"/>
  <c r="G1495" i="1"/>
  <c r="H1495" i="1"/>
  <c r="H1500" i="1"/>
  <c r="G1503" i="1"/>
  <c r="H1503" i="1"/>
  <c r="H1508" i="1"/>
  <c r="G1511" i="1"/>
  <c r="H1511" i="1"/>
  <c r="H1516" i="1"/>
  <c r="G1519" i="1"/>
  <c r="H1519" i="1"/>
  <c r="H1524" i="1"/>
  <c r="G1543" i="1"/>
  <c r="H1543" i="1"/>
  <c r="G1547" i="1"/>
  <c r="J1547" i="1"/>
  <c r="H1547" i="1"/>
  <c r="G1551" i="1"/>
  <c r="G1620" i="1"/>
  <c r="H1620" i="1"/>
  <c r="G1668" i="1"/>
  <c r="H1668" i="1"/>
  <c r="H1673" i="1"/>
  <c r="G1673" i="1"/>
  <c r="G1678" i="1"/>
  <c r="H1678"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G1478" i="1"/>
  <c r="G1482" i="1"/>
  <c r="G1486" i="1"/>
  <c r="G1490" i="1"/>
  <c r="G1494" i="1"/>
  <c r="G1498" i="1"/>
  <c r="G1502" i="1"/>
  <c r="G1506" i="1"/>
  <c r="G1510" i="1"/>
  <c r="G1514" i="1"/>
  <c r="G1518" i="1"/>
  <c r="G1522" i="1"/>
  <c r="G1526" i="1"/>
  <c r="G1530" i="1"/>
  <c r="G1534" i="1"/>
  <c r="H1549" i="1"/>
  <c r="I1549" i="1" s="1"/>
  <c r="J1549" i="1"/>
  <c r="H1550" i="1"/>
  <c r="I1550" i="1" s="1"/>
  <c r="J1553" i="1"/>
  <c r="H1553" i="1"/>
  <c r="I1553" i="1" s="1"/>
  <c r="H1554" i="1"/>
  <c r="G1554" i="1"/>
  <c r="I1554" i="1" s="1"/>
  <c r="H1561" i="1"/>
  <c r="G1563" i="1"/>
  <c r="H1566" i="1"/>
  <c r="I1566" i="1" s="1"/>
  <c r="G1570" i="1"/>
  <c r="I1570" i="1" s="1"/>
  <c r="G1572" i="1"/>
  <c r="H1574" i="1"/>
  <c r="I1574" i="1" s="1"/>
  <c r="H1578" i="1"/>
  <c r="G1584" i="1"/>
  <c r="H1584" i="1"/>
  <c r="H1589" i="1"/>
  <c r="G1589" i="1"/>
  <c r="G1600" i="1"/>
  <c r="H1600" i="1"/>
  <c r="H1605" i="1"/>
  <c r="G1605" i="1"/>
  <c r="G1616" i="1"/>
  <c r="H1616" i="1"/>
  <c r="G1632" i="1"/>
  <c r="H1632" i="1"/>
  <c r="H1637" i="1"/>
  <c r="G1637" i="1"/>
  <c r="G1648" i="1"/>
  <c r="H1648" i="1"/>
  <c r="H1653" i="1"/>
  <c r="G1653" i="1"/>
  <c r="G1664" i="1"/>
  <c r="H1664" i="1"/>
  <c r="H1669" i="1"/>
  <c r="G1669" i="1"/>
  <c r="G1680" i="1"/>
  <c r="H1680" i="1"/>
  <c r="H1685" i="1"/>
  <c r="G1685" i="1"/>
  <c r="F36" i="4"/>
  <c r="D7" i="4"/>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G1513" i="1"/>
  <c r="G1517" i="1"/>
  <c r="G1521" i="1"/>
  <c r="G1529" i="1"/>
  <c r="G1533" i="1"/>
  <c r="G1541" i="1"/>
  <c r="I1541" i="1" s="1"/>
  <c r="J1541" i="1"/>
  <c r="G1545" i="1"/>
  <c r="I1545" i="1" s="1"/>
  <c r="J1545" i="1"/>
  <c r="J1559" i="1"/>
  <c r="H1559" i="1"/>
  <c r="I1559" i="1" s="1"/>
  <c r="H1560" i="1"/>
  <c r="G1560" i="1"/>
  <c r="J1564" i="1"/>
  <c r="H1564" i="1"/>
  <c r="I1564" i="1" s="1"/>
  <c r="H1565" i="1"/>
  <c r="G1565" i="1"/>
  <c r="I1565" i="1" s="1"/>
  <c r="H1570" i="1"/>
  <c r="H1573" i="1"/>
  <c r="G1573" i="1"/>
  <c r="I1581" i="1"/>
  <c r="H1585" i="1"/>
  <c r="G1585" i="1"/>
  <c r="G1596" i="1"/>
  <c r="H1596" i="1"/>
  <c r="H1601" i="1"/>
  <c r="G1601" i="1"/>
  <c r="G1612" i="1"/>
  <c r="H1612" i="1"/>
  <c r="H1617" i="1"/>
  <c r="G1617" i="1"/>
  <c r="H1633" i="1"/>
  <c r="G1633" i="1"/>
  <c r="G1644" i="1"/>
  <c r="H1644" i="1"/>
  <c r="H1649" i="1"/>
  <c r="G1649" i="1"/>
  <c r="G1660" i="1"/>
  <c r="H1660" i="1"/>
  <c r="H1665" i="1"/>
  <c r="G1665" i="1"/>
  <c r="G1676" i="1"/>
  <c r="H1676" i="1"/>
  <c r="H1681" i="1"/>
  <c r="G1681" i="1"/>
  <c r="D140" i="4"/>
  <c r="F141" i="4"/>
  <c r="F160" i="4"/>
  <c r="D153" i="4"/>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I1544" i="1"/>
  <c r="H1551" i="1"/>
  <c r="J1551" i="1"/>
  <c r="J1568" i="1"/>
  <c r="H1568" i="1"/>
  <c r="I1568" i="1" s="1"/>
  <c r="H1569" i="1"/>
  <c r="G1569" i="1"/>
  <c r="J1576" i="1"/>
  <c r="H1576" i="1"/>
  <c r="I1576" i="1" s="1"/>
  <c r="H1577" i="1"/>
  <c r="G1577" i="1"/>
  <c r="I1578" i="1"/>
  <c r="G1592" i="1"/>
  <c r="H1592" i="1"/>
  <c r="H1597" i="1"/>
  <c r="G1597" i="1"/>
  <c r="G1608" i="1"/>
  <c r="H1608" i="1"/>
  <c r="H1613" i="1"/>
  <c r="G1613" i="1"/>
  <c r="G1624" i="1"/>
  <c r="H1624" i="1"/>
  <c r="H1629" i="1"/>
  <c r="G1629" i="1"/>
  <c r="G1640" i="1"/>
  <c r="H1640" i="1"/>
  <c r="H1645" i="1"/>
  <c r="G1645" i="1"/>
  <c r="G1656" i="1"/>
  <c r="H1656" i="1"/>
  <c r="H1661" i="1"/>
  <c r="G1661" i="1"/>
  <c r="G1672" i="1"/>
  <c r="H1672" i="1"/>
  <c r="H1677" i="1"/>
  <c r="G1677" i="1"/>
  <c r="F135" i="4"/>
  <c r="H1558" i="1"/>
  <c r="I1558" i="1" s="1"/>
  <c r="J1558" i="1"/>
  <c r="H1562" i="1"/>
  <c r="I1562" i="1" s="1"/>
  <c r="J1562" i="1"/>
  <c r="H1567" i="1"/>
  <c r="I1567" i="1" s="1"/>
  <c r="J1567" i="1"/>
  <c r="H1571" i="1"/>
  <c r="H1575" i="1"/>
  <c r="I1575" i="1" s="1"/>
  <c r="J1575" i="1"/>
  <c r="G1579" i="1"/>
  <c r="I1579" i="1" s="1"/>
  <c r="I27" i="3"/>
  <c r="F83" i="4"/>
  <c r="D106" i="4"/>
  <c r="D134" i="4"/>
  <c r="D230" i="4"/>
  <c r="F341" i="4"/>
  <c r="D321" i="4"/>
  <c r="E647" i="4"/>
  <c r="D641" i="1" s="1"/>
  <c r="D522" i="4"/>
  <c r="F523" i="4"/>
  <c r="E7" i="4"/>
  <c r="F274" i="4"/>
  <c r="D273" i="4"/>
  <c r="E308" i="4"/>
  <c r="F393" i="4"/>
  <c r="D373" i="4"/>
  <c r="F491" i="4"/>
  <c r="E535" i="4"/>
  <c r="F585" i="4"/>
  <c r="D584" i="4"/>
  <c r="D535" i="4" s="1"/>
  <c r="D164" i="4"/>
  <c r="E418" i="4"/>
  <c r="D413" i="1" s="1"/>
  <c r="E522" i="4"/>
  <c r="D516" i="1" s="1"/>
  <c r="G156" i="9"/>
  <c r="E156" i="9" s="1"/>
  <c r="B156" i="9" s="1"/>
  <c r="F607" i="4"/>
  <c r="H336" i="9"/>
  <c r="E177" i="5"/>
  <c r="D309" i="4"/>
  <c r="D361" i="4"/>
  <c r="F502" i="4"/>
  <c r="E12" i="5"/>
  <c r="D70" i="5"/>
  <c r="G314" i="9"/>
  <c r="F89" i="5"/>
  <c r="F120" i="5"/>
  <c r="F252" i="5"/>
  <c r="D274" i="5"/>
  <c r="F277" i="5"/>
  <c r="F36" i="6"/>
  <c r="D35" i="6"/>
  <c r="D648" i="4"/>
  <c r="D431" i="4"/>
  <c r="H314" i="9"/>
  <c r="E88" i="5"/>
  <c r="D135" i="5"/>
  <c r="G316" i="9"/>
  <c r="G315" i="9"/>
  <c r="D147" i="5"/>
  <c r="D203" i="5"/>
  <c r="G339" i="9"/>
  <c r="E339" i="9" s="1"/>
  <c r="B339" i="9" s="1"/>
  <c r="F219" i="5"/>
  <c r="F5" i="6"/>
  <c r="E35" i="6"/>
  <c r="F130" i="6"/>
  <c r="D129" i="6"/>
  <c r="D88" i="5"/>
  <c r="H316" i="9"/>
  <c r="H315" i="9"/>
  <c r="D178" i="5"/>
  <c r="E28" i="9"/>
  <c r="B28" i="9" s="1"/>
  <c r="G310" i="9"/>
  <c r="H309" i="9"/>
  <c r="M228" i="9"/>
  <c r="G309" i="9"/>
  <c r="H308" i="9"/>
  <c r="E308" i="9" s="1"/>
  <c r="B308" i="9" s="1"/>
  <c r="G302" i="9"/>
  <c r="E302" i="9" s="1"/>
  <c r="B302" i="9" s="1"/>
  <c r="G301" i="9"/>
  <c r="E301" i="9" s="1"/>
  <c r="B301" i="9" s="1"/>
  <c r="G300" i="9"/>
  <c r="E300" i="9" s="1"/>
  <c r="B300" i="9" s="1"/>
  <c r="H310" i="9"/>
  <c r="L228" i="9"/>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2" i="9"/>
  <c r="E222" i="9" s="1"/>
  <c r="B222" i="9" s="1"/>
  <c r="G218" i="9"/>
  <c r="E218" i="9" s="1"/>
  <c r="B218" i="9" s="1"/>
  <c r="G214" i="9"/>
  <c r="E214" i="9" s="1"/>
  <c r="B214" i="9" s="1"/>
  <c r="G180" i="9"/>
  <c r="H179"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20" i="9"/>
  <c r="E220" i="9" s="1"/>
  <c r="B220" i="9" s="1"/>
  <c r="G212" i="9"/>
  <c r="E212" i="9" s="1"/>
  <c r="B212" i="9" s="1"/>
  <c r="G210" i="9"/>
  <c r="E210" i="9" s="1"/>
  <c r="B210" i="9" s="1"/>
  <c r="G208" i="9"/>
  <c r="E208" i="9" s="1"/>
  <c r="B208" i="9" s="1"/>
  <c r="I10" i="9"/>
  <c r="G216" i="9"/>
  <c r="E216" i="9" s="1"/>
  <c r="B216" i="9" s="1"/>
  <c r="B150" i="9"/>
  <c r="G211" i="9"/>
  <c r="E211" i="9" s="1"/>
  <c r="B211" i="9" s="1"/>
  <c r="E25" i="9"/>
  <c r="B25" i="9" s="1"/>
  <c r="B45" i="9"/>
  <c r="B53" i="9"/>
  <c r="B57" i="9"/>
  <c r="B61" i="9"/>
  <c r="B65" i="9"/>
  <c r="B69" i="9"/>
  <c r="B73" i="9"/>
  <c r="B77" i="9"/>
  <c r="B81" i="9"/>
  <c r="B85" i="9"/>
  <c r="B89" i="9"/>
  <c r="B93" i="9"/>
  <c r="B97" i="9"/>
  <c r="B101" i="9"/>
  <c r="B105" i="9"/>
  <c r="B109" i="9"/>
  <c r="B113" i="9"/>
  <c r="B117" i="9"/>
  <c r="B121" i="9"/>
  <c r="B125" i="9"/>
  <c r="B129" i="9"/>
  <c r="B133" i="9"/>
  <c r="G209" i="9"/>
  <c r="E209" i="9" s="1"/>
  <c r="B209" i="9" s="1"/>
  <c r="G224" i="9"/>
  <c r="E224" i="9" s="1"/>
  <c r="B224" i="9" s="1"/>
  <c r="B162" i="9"/>
  <c r="B170" i="9"/>
  <c r="E138" i="9"/>
  <c r="B138" i="9" s="1"/>
  <c r="E142" i="9"/>
  <c r="B142" i="9" s="1"/>
  <c r="E146" i="9"/>
  <c r="B146" i="9" s="1"/>
  <c r="B230" i="9"/>
  <c r="B232" i="9"/>
  <c r="B234" i="9"/>
  <c r="B238" i="9"/>
  <c r="B240" i="9"/>
  <c r="B242" i="9"/>
  <c r="B244" i="9"/>
  <c r="B246" i="9"/>
  <c r="B248" i="9"/>
  <c r="B250" i="9"/>
  <c r="B252" i="9"/>
  <c r="B254" i="9"/>
  <c r="B284" i="9"/>
  <c r="B292" i="9"/>
  <c r="E318" i="9"/>
  <c r="B318" i="9" s="1"/>
  <c r="B282" i="9"/>
  <c r="B290" i="9"/>
  <c r="E326" i="9"/>
  <c r="B326" i="9" s="1"/>
  <c r="D44" i="8" l="1"/>
  <c r="C1621" i="1" s="1"/>
  <c r="G1583" i="1"/>
  <c r="H1076" i="1"/>
  <c r="G1604" i="1"/>
  <c r="H1538" i="1"/>
  <c r="I1560" i="1"/>
  <c r="I33" i="3"/>
  <c r="D1538" i="1"/>
  <c r="G1538" i="1" s="1"/>
  <c r="G346" i="9"/>
  <c r="E346" i="9" s="1"/>
  <c r="G1555" i="1"/>
  <c r="H1555" i="1"/>
  <c r="F255" i="5"/>
  <c r="G1259" i="1"/>
  <c r="H1259" i="1"/>
  <c r="D251" i="5"/>
  <c r="F251" i="5" s="1"/>
  <c r="F228" i="9"/>
  <c r="B228" i="9" s="1"/>
  <c r="H1628" i="1"/>
  <c r="D45" i="8"/>
  <c r="I40" i="3" s="1"/>
  <c r="F262" i="4"/>
  <c r="C258" i="1"/>
  <c r="G198" i="1"/>
  <c r="H78" i="1"/>
  <c r="F82" i="4"/>
  <c r="I25" i="3"/>
  <c r="D1255" i="1"/>
  <c r="E315" i="9"/>
  <c r="B315" i="9" s="1"/>
  <c r="F12" i="5"/>
  <c r="D7" i="5"/>
  <c r="H22" i="3" s="1"/>
  <c r="F535" i="4"/>
  <c r="C529" i="1"/>
  <c r="F648" i="4"/>
  <c r="C642" i="1"/>
  <c r="F373" i="4"/>
  <c r="C368" i="1"/>
  <c r="E309" i="9"/>
  <c r="B309" i="9" s="1"/>
  <c r="F129" i="6"/>
  <c r="C1525" i="1"/>
  <c r="D141" i="6"/>
  <c r="G338" i="9"/>
  <c r="E338" i="9" s="1"/>
  <c r="B338" i="9" s="1"/>
  <c r="F203" i="5"/>
  <c r="C1207" i="1"/>
  <c r="F135" i="5"/>
  <c r="C1140" i="1"/>
  <c r="F70" i="5"/>
  <c r="D69" i="5"/>
  <c r="C1075" i="1"/>
  <c r="F309" i="4"/>
  <c r="D308" i="4"/>
  <c r="C304" i="1"/>
  <c r="D529" i="1"/>
  <c r="E417" i="4"/>
  <c r="D412" i="1" s="1"/>
  <c r="D303" i="1"/>
  <c r="F134" i="4"/>
  <c r="C130" i="1"/>
  <c r="E180" i="9"/>
  <c r="B180" i="9" s="1"/>
  <c r="I39" i="3"/>
  <c r="F147" i="5"/>
  <c r="C1152" i="1"/>
  <c r="E69" i="5"/>
  <c r="D1093" i="1"/>
  <c r="F431" i="4"/>
  <c r="D430" i="4"/>
  <c r="C425" i="1"/>
  <c r="E7" i="5"/>
  <c r="D1017" i="1"/>
  <c r="F164" i="4"/>
  <c r="C160" i="1"/>
  <c r="F273" i="4"/>
  <c r="C269" i="1"/>
  <c r="F321" i="4"/>
  <c r="C316" i="1"/>
  <c r="F106" i="4"/>
  <c r="C102" i="1"/>
  <c r="I1569" i="1"/>
  <c r="F140" i="4"/>
  <c r="C136" i="1"/>
  <c r="I1573" i="1"/>
  <c r="D6" i="4"/>
  <c r="C3" i="1"/>
  <c r="F7" i="4"/>
  <c r="E152" i="4"/>
  <c r="D160" i="1"/>
  <c r="I1580" i="1"/>
  <c r="H421" i="1"/>
  <c r="G421" i="1"/>
  <c r="E430" i="4"/>
  <c r="I28" i="3"/>
  <c r="D1431" i="1"/>
  <c r="E141" i="6"/>
  <c r="F647" i="4"/>
  <c r="C641" i="1"/>
  <c r="F274" i="5"/>
  <c r="C1278" i="1"/>
  <c r="F584" i="4"/>
  <c r="C578" i="1"/>
  <c r="G24" i="9"/>
  <c r="H24" i="9"/>
  <c r="D152" i="4"/>
  <c r="F153" i="4"/>
  <c r="C149" i="1"/>
  <c r="I1551" i="1"/>
  <c r="E179" i="9"/>
  <c r="B179" i="9" s="1"/>
  <c r="E310" i="9"/>
  <c r="B310" i="9" s="1"/>
  <c r="G336" i="9"/>
  <c r="E336" i="9" s="1"/>
  <c r="B336" i="9" s="1"/>
  <c r="F178" i="5"/>
  <c r="D177" i="5"/>
  <c r="C1182" i="1"/>
  <c r="E316" i="9"/>
  <c r="B316" i="9" s="1"/>
  <c r="F35" i="6"/>
  <c r="H28" i="3"/>
  <c r="C1431" i="1"/>
  <c r="E314" i="9"/>
  <c r="B314" i="9" s="1"/>
  <c r="F361" i="4"/>
  <c r="D360" i="4"/>
  <c r="C356" i="1"/>
  <c r="E6" i="4"/>
  <c r="D3" i="1"/>
  <c r="F522" i="4"/>
  <c r="C516" i="1"/>
  <c r="F230" i="4"/>
  <c r="C226" i="1"/>
  <c r="I1543" i="1"/>
  <c r="I1542" i="1"/>
  <c r="I1552" i="1"/>
  <c r="F88" i="5"/>
  <c r="C1093" i="1"/>
  <c r="E176" i="5"/>
  <c r="D1180" i="1" s="1"/>
  <c r="I24" i="3"/>
  <c r="D1181" i="1"/>
  <c r="H19" i="9" l="1"/>
  <c r="E19" i="9" s="1"/>
  <c r="B19" i="9" s="1"/>
  <c r="C1012" i="1"/>
  <c r="B346" i="9"/>
  <c r="E345" i="9"/>
  <c r="I10" i="3" s="1"/>
  <c r="D6" i="5"/>
  <c r="C1011" i="1" s="1"/>
  <c r="C1255" i="1"/>
  <c r="H25" i="3"/>
  <c r="K1481" i="9"/>
  <c r="G344" i="9"/>
  <c r="E344" i="9" s="1"/>
  <c r="B344" i="9" s="1"/>
  <c r="G343" i="9"/>
  <c r="E343" i="9" s="1"/>
  <c r="B343" i="9" s="1"/>
  <c r="C1622" i="1"/>
  <c r="G1622" i="1" s="1"/>
  <c r="H258" i="1"/>
  <c r="G258" i="1"/>
  <c r="E24" i="9"/>
  <c r="B24" i="9" s="1"/>
  <c r="F7" i="5"/>
  <c r="E422" i="4"/>
  <c r="I17" i="3"/>
  <c r="D2" i="1"/>
  <c r="H641" i="1"/>
  <c r="G641" i="1"/>
  <c r="H3" i="1"/>
  <c r="G3" i="1"/>
  <c r="H316" i="1"/>
  <c r="G316" i="1"/>
  <c r="H160" i="1"/>
  <c r="G160" i="1"/>
  <c r="H425" i="1"/>
  <c r="G425" i="1"/>
  <c r="I23" i="3"/>
  <c r="D1074" i="1"/>
  <c r="D417" i="4"/>
  <c r="F308" i="4"/>
  <c r="C303" i="1"/>
  <c r="H642" i="1"/>
  <c r="G642" i="1"/>
  <c r="H529" i="1"/>
  <c r="G529" i="1"/>
  <c r="H516" i="1"/>
  <c r="G516" i="1"/>
  <c r="G1431" i="1"/>
  <c r="H1431" i="1"/>
  <c r="H1182" i="1"/>
  <c r="G1182" i="1"/>
  <c r="H578" i="1"/>
  <c r="G578" i="1"/>
  <c r="F360" i="4"/>
  <c r="D418" i="4"/>
  <c r="C355" i="1"/>
  <c r="D176" i="5"/>
  <c r="F177" i="5"/>
  <c r="H24" i="3"/>
  <c r="C1181" i="1"/>
  <c r="D299" i="4"/>
  <c r="D300" i="4" s="1"/>
  <c r="F152" i="4"/>
  <c r="H18" i="3"/>
  <c r="C148" i="1"/>
  <c r="E639" i="4"/>
  <c r="D633" i="1" s="1"/>
  <c r="D424" i="1"/>
  <c r="D422" i="4"/>
  <c r="F6" i="4"/>
  <c r="H17" i="3"/>
  <c r="C2" i="1"/>
  <c r="F430" i="4"/>
  <c r="D639" i="4"/>
  <c r="C424" i="1"/>
  <c r="H1152" i="1"/>
  <c r="G1152" i="1"/>
  <c r="H130" i="1"/>
  <c r="G130" i="1"/>
  <c r="H1140" i="1"/>
  <c r="G1140" i="1"/>
  <c r="H1255" i="1"/>
  <c r="G1255" i="1"/>
  <c r="H356" i="1"/>
  <c r="G356" i="1"/>
  <c r="G1093" i="1"/>
  <c r="H1093" i="1"/>
  <c r="H226" i="1"/>
  <c r="G226" i="1"/>
  <c r="H1278" i="1"/>
  <c r="G1278" i="1"/>
  <c r="I31" i="3"/>
  <c r="D1537" i="1"/>
  <c r="E299" i="4"/>
  <c r="I18" i="3"/>
  <c r="D148" i="1"/>
  <c r="H102" i="1"/>
  <c r="G102" i="1"/>
  <c r="H269" i="1"/>
  <c r="G269" i="1"/>
  <c r="G1017" i="1"/>
  <c r="H1017" i="1"/>
  <c r="E640" i="4"/>
  <c r="D634" i="1" s="1"/>
  <c r="G1075" i="1"/>
  <c r="H1075" i="1"/>
  <c r="F141" i="6"/>
  <c r="C1537" i="1"/>
  <c r="H31" i="3"/>
  <c r="H368" i="1"/>
  <c r="G368" i="1"/>
  <c r="D640" i="4"/>
  <c r="H149" i="1"/>
  <c r="G149" i="1"/>
  <c r="H136" i="1"/>
  <c r="G136" i="1"/>
  <c r="E6" i="5"/>
  <c r="I22" i="3"/>
  <c r="D1012" i="1"/>
  <c r="G1012" i="1" s="1"/>
  <c r="H1621" i="1"/>
  <c r="G1621" i="1"/>
  <c r="H304" i="1"/>
  <c r="G304" i="1"/>
  <c r="F69" i="5"/>
  <c r="H23" i="3"/>
  <c r="C1074" i="1"/>
  <c r="H1207" i="1"/>
  <c r="G1207" i="1"/>
  <c r="G1525" i="1"/>
  <c r="H1525" i="1"/>
  <c r="G348" i="9"/>
  <c r="E348" i="9" s="1"/>
  <c r="G306" i="9" l="1"/>
  <c r="E306" i="9" s="1"/>
  <c r="B306" i="9" s="1"/>
  <c r="G299" i="9"/>
  <c r="E342" i="9"/>
  <c r="H11" i="3"/>
  <c r="N3" i="9" s="1"/>
  <c r="H1622" i="1"/>
  <c r="F6" i="5"/>
  <c r="F418" i="4"/>
  <c r="C413" i="1"/>
  <c r="H1012" i="1"/>
  <c r="F640" i="4"/>
  <c r="C634" i="1"/>
  <c r="E423" i="4"/>
  <c r="E424" i="4" s="1"/>
  <c r="D419" i="1" s="1"/>
  <c r="E301" i="4"/>
  <c r="D297" i="1" s="1"/>
  <c r="D295" i="1"/>
  <c r="F639" i="4"/>
  <c r="C633" i="1"/>
  <c r="H303" i="1"/>
  <c r="G303" i="1"/>
  <c r="E300" i="4"/>
  <c r="F300" i="4" s="1"/>
  <c r="G1537" i="1"/>
  <c r="H1537" i="1"/>
  <c r="E347" i="9"/>
  <c r="B348" i="9"/>
  <c r="C296" i="1"/>
  <c r="D423" i="4"/>
  <c r="D424" i="4" s="1"/>
  <c r="F299" i="4"/>
  <c r="D301" i="4"/>
  <c r="C295" i="1"/>
  <c r="F176" i="5"/>
  <c r="C1180" i="1"/>
  <c r="H9" i="3"/>
  <c r="H424" i="1"/>
  <c r="G424" i="1"/>
  <c r="H299" i="9"/>
  <c r="E299" i="9" s="1"/>
  <c r="D1011" i="1"/>
  <c r="H1011" i="1" s="1"/>
  <c r="G1074" i="1"/>
  <c r="H1074" i="1"/>
  <c r="H2" i="1"/>
  <c r="G2" i="1"/>
  <c r="F422" i="4"/>
  <c r="D643" i="4"/>
  <c r="C417" i="1"/>
  <c r="H148" i="1"/>
  <c r="G148" i="1"/>
  <c r="H1181" i="1"/>
  <c r="G1181" i="1"/>
  <c r="H355" i="1"/>
  <c r="G355" i="1"/>
  <c r="F417" i="4"/>
  <c r="C412" i="1"/>
  <c r="E643" i="4"/>
  <c r="D417" i="1"/>
  <c r="I11" i="3" l="1"/>
  <c r="H8" i="3"/>
  <c r="M3" i="9" s="1"/>
  <c r="G1011" i="1"/>
  <c r="B299" i="9"/>
  <c r="D644" i="4"/>
  <c r="D645" i="4" s="1"/>
  <c r="F423" i="4"/>
  <c r="D425" i="4"/>
  <c r="C418" i="1"/>
  <c r="G20" i="9"/>
  <c r="H413" i="1"/>
  <c r="G413" i="1"/>
  <c r="H417" i="1"/>
  <c r="G417" i="1"/>
  <c r="H295" i="1"/>
  <c r="G295" i="1"/>
  <c r="F424" i="4"/>
  <c r="C419" i="1"/>
  <c r="D637" i="1"/>
  <c r="H412" i="1"/>
  <c r="G412" i="1"/>
  <c r="F643" i="4"/>
  <c r="C637" i="1"/>
  <c r="K3" i="9"/>
  <c r="I9" i="3"/>
  <c r="F301" i="4"/>
  <c r="C297" i="1"/>
  <c r="H633" i="1"/>
  <c r="G633" i="1"/>
  <c r="E644" i="4"/>
  <c r="E645" i="4" s="1"/>
  <c r="E425" i="4"/>
  <c r="D420" i="1" s="1"/>
  <c r="D418" i="1"/>
  <c r="H20" i="9"/>
  <c r="H1180" i="1"/>
  <c r="G1180" i="1"/>
  <c r="D296" i="1"/>
  <c r="H296" i="1" s="1"/>
  <c r="H634" i="1"/>
  <c r="G634" i="1"/>
  <c r="D639" i="1" l="1"/>
  <c r="H418" i="1"/>
  <c r="G418" i="1"/>
  <c r="H419" i="1"/>
  <c r="G419" i="1"/>
  <c r="F425" i="4"/>
  <c r="C420" i="1"/>
  <c r="H334" i="9"/>
  <c r="G334" i="9"/>
  <c r="H297" i="1"/>
  <c r="G297" i="1"/>
  <c r="H637" i="1"/>
  <c r="G637" i="1"/>
  <c r="E646" i="4"/>
  <c r="D638" i="1"/>
  <c r="F645" i="4"/>
  <c r="C639" i="1"/>
  <c r="G296" i="1"/>
  <c r="E20" i="9"/>
  <c r="B20" i="9" s="1"/>
  <c r="D646" i="4"/>
  <c r="F644" i="4"/>
  <c r="C638" i="1"/>
  <c r="F646" i="4" l="1"/>
  <c r="D650" i="4"/>
  <c r="C640" i="1"/>
  <c r="E334" i="9"/>
  <c r="D649" i="4"/>
  <c r="H638" i="1"/>
  <c r="G638" i="1"/>
  <c r="H420" i="1"/>
  <c r="G420" i="1"/>
  <c r="H639" i="1"/>
  <c r="G639" i="1"/>
  <c r="E650" i="4"/>
  <c r="D640" i="1"/>
  <c r="E649" i="4"/>
  <c r="I20" i="3" l="1"/>
  <c r="D644" i="1"/>
  <c r="B334" i="9"/>
  <c r="E298" i="9"/>
  <c r="I8" i="3" s="1"/>
  <c r="H640" i="1"/>
  <c r="G640" i="1"/>
  <c r="I19" i="3"/>
  <c r="D643" i="1"/>
  <c r="F650" i="4"/>
  <c r="H20" i="3"/>
  <c r="C644" i="1"/>
  <c r="F649" i="4"/>
  <c r="H19" i="3"/>
  <c r="C643" i="1"/>
  <c r="G297" i="9"/>
  <c r="E297" i="9" s="1"/>
  <c r="B297" i="9" s="1"/>
  <c r="H7" i="3" l="1"/>
  <c r="J3" i="9" s="1"/>
  <c r="H644" i="1"/>
  <c r="G644" i="1"/>
  <c r="H643" i="1"/>
  <c r="G643" i="1"/>
  <c r="L293" i="9" l="1"/>
  <c r="F293" i="9" s="1"/>
  <c r="H295" i="9"/>
  <c r="G295" i="9"/>
  <c r="G18" i="9"/>
  <c r="H18" i="9"/>
  <c r="I6" i="9"/>
  <c r="I8" i="9"/>
  <c r="I5" i="9"/>
  <c r="K11" i="9"/>
  <c r="H16" i="9"/>
  <c r="I9" i="9"/>
  <c r="G15" i="9"/>
  <c r="K8" i="9"/>
  <c r="J13" i="9"/>
  <c r="G22" i="9"/>
  <c r="I7" i="9"/>
  <c r="K13" i="9"/>
  <c r="K10" i="9"/>
  <c r="G16" i="9"/>
  <c r="H15" i="9"/>
  <c r="L15" i="9"/>
  <c r="G21" i="9"/>
  <c r="J11" i="9"/>
  <c r="K9" i="9"/>
  <c r="K6" i="9"/>
  <c r="I17" i="9"/>
  <c r="K7" i="9"/>
  <c r="J12" i="9"/>
  <c r="J17" i="9"/>
  <c r="J5" i="9"/>
  <c r="L16" i="9"/>
  <c r="K5" i="9"/>
  <c r="J10" i="9"/>
  <c r="M16" i="9"/>
  <c r="H22" i="9"/>
  <c r="J7" i="9"/>
  <c r="I12" i="9"/>
  <c r="H21" i="9"/>
  <c r="J8" i="9"/>
  <c r="I13" i="9"/>
  <c r="K12" i="9"/>
  <c r="G17" i="9"/>
  <c r="J6" i="9"/>
  <c r="I11" i="9"/>
  <c r="H17" i="9"/>
  <c r="M15" i="9"/>
  <c r="J9" i="9"/>
  <c r="E11" i="9" l="1"/>
  <c r="B11" i="9" s="1"/>
  <c r="E13" i="9"/>
  <c r="B13" i="9" s="1"/>
  <c r="E295" i="9"/>
  <c r="B295" i="9" s="1"/>
  <c r="E18" i="9"/>
  <c r="B18" i="9" s="1"/>
  <c r="E16" i="9"/>
  <c r="E10" i="9"/>
  <c r="B10" i="9" s="1"/>
  <c r="F16" i="9"/>
  <c r="E7" i="9"/>
  <c r="B7" i="9" s="1"/>
  <c r="E9" i="9"/>
  <c r="B9" i="9" s="1"/>
  <c r="E5" i="9"/>
  <c r="E22" i="9"/>
  <c r="B22" i="9" s="1"/>
  <c r="E17" i="9"/>
  <c r="B17" i="9" s="1"/>
  <c r="E21" i="9"/>
  <c r="B21" i="9" s="1"/>
  <c r="E6" i="9"/>
  <c r="B6" i="9" s="1"/>
  <c r="E15" i="9"/>
  <c r="E8" i="9"/>
  <c r="B8" i="9" s="1"/>
  <c r="E12" i="9"/>
  <c r="B12" i="9" s="1"/>
  <c r="F15" i="9"/>
  <c r="B293" i="9"/>
  <c r="F23" i="9"/>
  <c r="E23" i="9" l="1"/>
  <c r="I7" i="3" s="1"/>
  <c r="F14" i="9"/>
  <c r="F3" i="9" s="1"/>
  <c r="B16" i="9"/>
  <c r="E14" i="9"/>
  <c r="I13" i="3" s="1"/>
  <c r="B15" i="9"/>
  <c r="B5" i="9"/>
  <c r="E4" i="9"/>
  <c r="E3" i="9" l="1"/>
</calcChain>
</file>

<file path=xl/sharedStrings.xml><?xml version="1.0" encoding="utf-8"?>
<sst xmlns="http://schemas.openxmlformats.org/spreadsheetml/2006/main" count="4733" uniqueCount="3656">
  <si>
    <t>Obveznik:</t>
  </si>
  <si>
    <t>8449 - O.Š. TRNOVITICA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</si>
  <si>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</si>
  <si>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</si>
  <si>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</si>
  <si>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</si>
  <si>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</si>
  <si>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</si>
  <si>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</si>
  <si>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</si>
  <si>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</si>
  <si>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</si>
  <si>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</si>
  <si>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</si>
  <si>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</si>
  <si>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</si>
  <si>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</si>
  <si>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</si>
  <si>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</si>
  <si>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</si>
  <si>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</si>
  <si>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</si>
  <si>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</si>
  <si>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</si>
  <si>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</si>
  <si>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</si>
  <si>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</si>
  <si>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</si>
  <si>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</si>
  <si>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</si>
  <si>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</si>
  <si>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</si>
  <si>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</si>
  <si>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</si>
  <si>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</si>
  <si>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</si>
  <si>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</si>
  <si>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</si>
  <si>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</si>
  <si>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</si>
  <si>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</si>
  <si>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</si>
  <si>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</si>
  <si>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</si>
  <si>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</si>
  <si>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</si>
  <si>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</si>
  <si>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</si>
  <si>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</si>
  <si>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</si>
  <si>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</si>
  <si>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</si>
  <si>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</si>
  <si>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</si>
  <si>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</si>
  <si>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</si>
  <si>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</si>
  <si>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</si>
  <si>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</si>
  <si>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</si>
  <si>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</si>
  <si>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</si>
  <si>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</si>
  <si>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</si>
  <si>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</si>
  <si>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</si>
  <si>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</si>
  <si>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</si>
  <si>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</si>
  <si>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</si>
  <si>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</si>
  <si>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</si>
  <si>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</si>
  <si>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</si>
  <si>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</si>
  <si>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</si>
  <si>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</si>
  <si>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</si>
  <si>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</si>
  <si>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</si>
  <si>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</si>
  <si>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</si>
  <si>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</si>
  <si>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</si>
  <si>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</si>
  <si>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</si>
  <si>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</si>
  <si>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</si>
  <si>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</si>
  <si>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</si>
  <si>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</si>
  <si>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</si>
  <si>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</si>
  <si>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</si>
  <si>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</si>
  <si>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</si>
  <si>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</si>
  <si>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</si>
  <si>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</si>
  <si>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</si>
  <si>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</si>
  <si>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</si>
  <si>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</si>
  <si>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</si>
  <si>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</si>
  <si>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</si>
  <si>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</si>
  <si>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</si>
  <si>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</si>
  <si>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</si>
  <si>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</si>
  <si>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</si>
  <si>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</si>
  <si>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</si>
  <si>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</si>
  <si>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</si>
  <si>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</si>
  <si>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</si>
  <si>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</si>
  <si>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</si>
  <si>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</si>
  <si>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</si>
  <si>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</si>
  <si>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</si>
  <si>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</si>
  <si>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</si>
  <si>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</si>
  <si>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</si>
  <si>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</si>
  <si>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</si>
  <si>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</si>
  <si>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</si>
  <si>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</si>
  <si>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</si>
  <si>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</si>
  <si>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</si>
  <si>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</si>
  <si>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</si>
  <si>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</si>
  <si>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</si>
  <si>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</si>
  <si>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</si>
  <si>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</si>
  <si>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</si>
  <si>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</si>
  <si>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</si>
  <si>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</si>
  <si>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</si>
  <si>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</si>
  <si>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</si>
  <si>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</si>
  <si>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</si>
  <si>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</si>
  <si>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</si>
  <si>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</si>
  <si>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</si>
  <si>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</si>
  <si>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</si>
  <si>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</si>
  <si>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</si>
  <si>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</si>
  <si>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</si>
  <si>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</si>
  <si>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</si>
  <si>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</si>
  <si>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</si>
  <si>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</si>
  <si>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</si>
  <si>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</si>
  <si>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</si>
  <si>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</si>
  <si>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</si>
  <si>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</si>
  <si>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</si>
  <si>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</si>
  <si>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</si>
  <si>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</si>
  <si>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</si>
  <si>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</si>
  <si>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</si>
  <si>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</si>
  <si>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</si>
  <si>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</si>
  <si>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</si>
  <si>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</si>
  <si>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</si>
  <si>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</si>
  <si>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</si>
  <si>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</si>
  <si>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</si>
  <si>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</si>
  <si>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</si>
  <si>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</si>
  <si>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</si>
  <si>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</si>
  <si>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</si>
  <si>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</si>
  <si>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</si>
  <si>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</si>
  <si>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</si>
  <si>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</si>
  <si>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</si>
  <si>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</si>
  <si>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</si>
  <si>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</si>
  <si>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</si>
  <si>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</si>
  <si>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</si>
  <si>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</si>
  <si>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</si>
  <si>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</si>
  <si>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</si>
  <si>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</si>
  <si>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</si>
  <si>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</si>
  <si>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</si>
  <si>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</si>
  <si>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</si>
  <si>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</si>
  <si>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</si>
  <si>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</si>
  <si>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</si>
  <si>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</si>
  <si>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</si>
  <si>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</si>
  <si>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</si>
  <si>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</si>
  <si>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</si>
  <si>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</si>
  <si>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</si>
  <si>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</si>
  <si>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</si>
  <si>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</si>
  <si>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</si>
  <si>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</si>
  <si>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</si>
  <si>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</si>
  <si>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</si>
  <si>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</si>
  <si>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</si>
  <si>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</si>
  <si>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</si>
  <si>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</si>
  <si>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</si>
  <si>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</si>
  <si>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</si>
  <si>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</si>
  <si>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</si>
  <si>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</si>
  <si>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</si>
  <si>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</si>
  <si>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</si>
  <si>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</si>
  <si>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</si>
  <si>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</si>
  <si>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</si>
  <si>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</si>
  <si>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</si>
  <si>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</si>
  <si>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</si>
  <si>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</si>
  <si>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</si>
  <si>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</si>
  <si>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</si>
  <si>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</si>
  <si>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</si>
  <si>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</si>
  <si>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</si>
  <si>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</si>
  <si>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</si>
  <si>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</si>
  <si>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</si>
  <si>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</si>
  <si>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</si>
  <si>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</si>
  <si>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</si>
  <si>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</si>
  <si>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</si>
  <si>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</si>
  <si>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</si>
  <si>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</si>
  <si>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</si>
  <si>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</si>
  <si>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</si>
  <si>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</si>
  <si>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</si>
  <si>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</si>
  <si>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</si>
  <si>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</si>
  <si>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</si>
  <si>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</si>
  <si>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</si>
  <si>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</si>
  <si>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</si>
  <si>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</si>
  <si>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</si>
  <si>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</si>
  <si>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</si>
  <si>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</si>
  <si>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</si>
  <si>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</si>
  <si>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</si>
  <si>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</si>
  <si>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</si>
  <si>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</si>
  <si>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</si>
  <si>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</si>
  <si>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</si>
  <si>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</si>
  <si>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</si>
  <si>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</si>
  <si>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</si>
  <si>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</si>
  <si>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</si>
  <si>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</si>
  <si>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</si>
  <si>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</si>
  <si>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</si>
  <si>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</si>
  <si>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</si>
  <si>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</si>
  <si>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</si>
  <si>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</si>
  <si>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</si>
  <si>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</si>
  <si>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</si>
  <si>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</si>
  <si>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</si>
  <si>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</si>
  <si>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</si>
  <si>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</si>
  <si>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</si>
  <si>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</si>
  <si>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</si>
  <si>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</si>
  <si>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</si>
  <si>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</si>
  <si>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</si>
  <si>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</si>
  <si>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</si>
  <si>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</si>
  <si>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</si>
  <si>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</si>
  <si>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</si>
  <si>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</si>
  <si>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</si>
  <si>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</si>
  <si>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</si>
  <si>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</si>
  <si>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</si>
  <si>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</si>
  <si>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</si>
  <si>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</si>
  <si>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</si>
  <si>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</si>
  <si>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</si>
  <si>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</si>
  <si>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</si>
  <si>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</si>
  <si>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</si>
  <si>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</si>
  <si>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</si>
  <si>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</si>
  <si>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</si>
  <si>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</si>
  <si>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</si>
  <si>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</si>
  <si>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</si>
  <si>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</si>
  <si>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</si>
  <si>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</si>
  <si>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</si>
  <si>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</si>
  <si>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</si>
  <si>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</si>
  <si>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</si>
  <si>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</si>
  <si>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</si>
  <si>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</si>
  <si>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</si>
  <si>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</si>
  <si>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</si>
  <si>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</si>
  <si>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</si>
  <si>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</si>
  <si>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</si>
  <si>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</si>
  <si>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</si>
  <si>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</si>
  <si>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</si>
  <si>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</si>
  <si>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</si>
  <si>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</si>
  <si>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</si>
  <si>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</si>
  <si>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</si>
  <si>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</si>
  <si>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</si>
  <si>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</si>
  <si>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</si>
  <si>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</si>
  <si>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</si>
  <si>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</si>
  <si>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</si>
  <si>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</si>
  <si>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</si>
  <si>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</si>
  <si>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</si>
  <si>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</si>
  <si>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</si>
  <si>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</si>
  <si>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</si>
  <si>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</si>
  <si>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</si>
  <si>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</si>
  <si>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</si>
  <si>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</si>
  <si>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</si>
  <si>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</si>
  <si>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</si>
  <si>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</si>
  <si>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</si>
  <si>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</si>
  <si>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</si>
  <si>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</si>
  <si>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</si>
  <si>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</si>
  <si>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</si>
  <si>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</si>
  <si>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</si>
  <si>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</si>
  <si>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</si>
  <si>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</si>
  <si>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</si>
  <si>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</si>
  <si>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</si>
  <si>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</si>
  <si>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</si>
  <si>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</si>
  <si>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</si>
  <si>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</si>
  <si>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</si>
  <si>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</si>
  <si>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</si>
  <si>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</si>
  <si>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</si>
  <si>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</si>
  <si>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</si>
  <si>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</si>
  <si>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</si>
  <si>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</si>
  <si>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</si>
  <si>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</si>
  <si>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</si>
  <si>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</si>
  <si>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</si>
  <si>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</si>
  <si>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</si>
  <si>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</si>
  <si>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</si>
  <si>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</si>
  <si>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</si>
  <si>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</si>
  <si>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</si>
  <si>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</si>
  <si>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</si>
  <si>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</si>
  <si>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</si>
  <si>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</si>
  <si>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</si>
  <si>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</si>
  <si>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</si>
  <si>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</si>
  <si>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</si>
  <si>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</si>
  <si>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</si>
  <si>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</si>
  <si>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</si>
  <si>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</si>
  <si>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</si>
  <si>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</si>
  <si>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</si>
  <si>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</si>
  <si>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</si>
  <si>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</si>
  <si>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</si>
  <si>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</si>
  <si>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</si>
  <si>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</si>
  <si>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</si>
  <si>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</si>
  <si>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</si>
  <si>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</si>
  <si>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</si>
  <si>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</si>
  <si>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</si>
  <si>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</si>
  <si>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</si>
  <si>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</si>
  <si>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</si>
  <si>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</si>
  <si>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</si>
  <si>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</si>
  <si>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</si>
  <si>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</si>
  <si>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</si>
  <si>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</si>
  <si>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</si>
  <si>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</si>
  <si>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</si>
  <si>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</si>
  <si>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</si>
  <si>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</si>
  <si>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</si>
  <si>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</si>
  <si>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</si>
  <si>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</si>
  <si>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</si>
  <si>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</si>
  <si>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</si>
  <si>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</si>
  <si>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</si>
  <si>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</si>
  <si>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</si>
  <si>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</si>
  <si>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</si>
  <si>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</si>
  <si>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</si>
  <si>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</si>
  <si>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</si>
  <si>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</si>
  <si>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</si>
  <si>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</si>
  <si>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</si>
  <si>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</si>
  <si>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</si>
  <si>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</si>
  <si>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</si>
  <si>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</si>
  <si>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</si>
  <si>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</si>
  <si>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</si>
  <si>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</si>
  <si>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</si>
  <si>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</si>
  <si>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</si>
  <si>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</si>
  <si>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</si>
  <si>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</si>
  <si>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</si>
  <si>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</si>
  <si>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</si>
  <si>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</si>
  <si>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</si>
  <si>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</si>
  <si>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</si>
  <si>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</si>
  <si>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</si>
  <si>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</si>
  <si>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</si>
  <si>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</si>
  <si>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</si>
  <si>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</si>
  <si>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</si>
  <si>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</si>
  <si>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</si>
  <si>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</si>
  <si>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</si>
  <si>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</si>
  <si>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</si>
  <si>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</si>
  <si>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</si>
  <si>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</si>
  <si>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</si>
  <si>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</si>
  <si>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</si>
  <si>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</si>
  <si>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</si>
  <si>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</si>
  <si>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</si>
  <si>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</si>
  <si>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</si>
  <si>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</si>
  <si>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</si>
  <si>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</si>
  <si>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</si>
  <si>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</si>
  <si>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</si>
  <si>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</si>
  <si>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</si>
  <si>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</si>
  <si>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</si>
  <si>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</si>
  <si>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</si>
  <si>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</si>
  <si>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</si>
  <si>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</si>
  <si>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</si>
  <si>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</si>
  <si>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</si>
  <si>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</si>
  <si>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</si>
  <si>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</si>
  <si>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</si>
  <si>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</si>
  <si>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</si>
  <si>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</si>
  <si>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</si>
  <si>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</si>
  <si>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</si>
  <si>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</si>
  <si>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</si>
  <si>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</si>
  <si>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</si>
  <si>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</si>
  <si>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</si>
  <si>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</si>
  <si>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</si>
  <si>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</si>
  <si>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</si>
  <si>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</si>
  <si>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</si>
  <si>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</si>
  <si>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</si>
  <si>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</si>
  <si>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</si>
  <si>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</si>
  <si>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</si>
  <si>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</si>
  <si>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</si>
  <si>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</si>
  <si>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</si>
  <si>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</si>
  <si>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</si>
  <si>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</si>
  <si>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</si>
  <si>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</si>
  <si>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</si>
  <si>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</si>
  <si>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</si>
  <si>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</si>
  <si>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</si>
  <si>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</si>
  <si>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</si>
  <si>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</si>
  <si>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</si>
  <si>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</si>
  <si>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</si>
  <si>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</si>
  <si>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</si>
  <si>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</si>
  <si>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</si>
  <si>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</si>
  <si>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</si>
  <si>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</si>
  <si>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</si>
  <si>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</si>
  <si>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</si>
  <si>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</si>
  <si>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</si>
  <si>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</si>
  <si>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</si>
  <si>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</si>
  <si>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</si>
  <si>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</si>
  <si>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</si>
  <si>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</si>
  <si>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</si>
  <si>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</si>
  <si>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</si>
  <si>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</si>
  <si>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</si>
  <si>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</si>
  <si>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</si>
  <si>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</si>
  <si>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</si>
  <si>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</si>
  <si>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</si>
  <si>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</si>
  <si>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</si>
  <si>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</si>
  <si>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</si>
  <si>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</si>
  <si>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</si>
  <si>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</si>
  <si>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</si>
  <si>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</si>
  <si>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</si>
  <si>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</si>
  <si>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</si>
  <si>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</si>
  <si>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</si>
  <si>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</si>
  <si>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</si>
  <si>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</si>
  <si>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</si>
  <si>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</si>
  <si>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</si>
  <si>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</si>
  <si>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</si>
  <si>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</si>
  <si>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</si>
  <si>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</si>
  <si>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</si>
  <si>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</si>
  <si>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</si>
  <si>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</si>
  <si>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</si>
  <si>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</si>
  <si>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</si>
  <si>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</si>
  <si>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</si>
  <si>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</si>
  <si>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</si>
  <si>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</si>
  <si>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</si>
  <si>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</si>
  <si>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</si>
  <si>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</si>
  <si>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</si>
  <si>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</si>
  <si>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</si>
  <si>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</si>
  <si>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</si>
  <si>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</si>
  <si>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</si>
  <si>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</si>
  <si>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</si>
  <si>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</si>
  <si>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</si>
  <si>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</si>
  <si>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</si>
  <si>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</si>
  <si>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</si>
  <si>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</si>
  <si>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</si>
  <si>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</si>
  <si>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</si>
  <si>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</si>
  <si>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</si>
  <si>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</si>
  <si>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</si>
  <si>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</si>
  <si>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</si>
  <si>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</si>
  <si>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</si>
  <si>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</si>
  <si>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</si>
  <si>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</si>
  <si>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</si>
  <si>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</si>
  <si>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</si>
  <si>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</si>
  <si>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</si>
  <si>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</si>
  <si>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</si>
  <si>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</si>
  <si>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</si>
  <si>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</si>
  <si>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</si>
  <si>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</si>
  <si>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</si>
  <si>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</si>
  <si>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</si>
  <si>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</si>
  <si>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</si>
  <si>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</si>
  <si>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</si>
  <si>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</si>
  <si>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</si>
  <si>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</si>
  <si>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</si>
  <si>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</si>
  <si>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</si>
  <si>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</si>
  <si>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</si>
  <si>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</si>
  <si>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</si>
  <si>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</si>
  <si>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</si>
  <si>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</si>
  <si>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</si>
  <si>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</si>
  <si>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</si>
  <si>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</si>
  <si>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</si>
  <si>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</si>
  <si>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</si>
  <si>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</si>
  <si>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</si>
  <si>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</si>
  <si>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</si>
  <si>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</si>
  <si>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</si>
  <si>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</si>
  <si>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</si>
  <si>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</si>
  <si>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</si>
  <si>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</si>
  <si>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</si>
  <si>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</si>
  <si>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</si>
  <si>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</si>
  <si>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</si>
  <si>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</si>
  <si>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</si>
  <si>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</si>
  <si>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</si>
  <si>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</si>
  <si>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</si>
  <si>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</si>
  <si>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</si>
  <si>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</si>
  <si>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</si>
  <si>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</si>
  <si>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</si>
  <si>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</si>
  <si>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</si>
  <si>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</si>
  <si>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</si>
  <si>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</si>
  <si>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</si>
  <si>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</si>
  <si>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</si>
  <si>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</si>
  <si>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</si>
  <si>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</si>
  <si>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</si>
  <si>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</si>
  <si>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</si>
  <si>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</si>
  <si>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</si>
  <si>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</si>
  <si>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</si>
  <si>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</si>
  <si>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</si>
  <si>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</si>
  <si>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</si>
  <si>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</si>
  <si>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</si>
  <si>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</si>
  <si>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</si>
  <si>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</si>
  <si>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</si>
  <si>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</si>
  <si>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</si>
  <si>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</si>
  <si>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</si>
  <si>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</si>
  <si>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</si>
  <si>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</si>
  <si>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</si>
  <si>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</si>
  <si>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</si>
  <si>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</si>
  <si>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</si>
  <si>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</si>
  <si>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</si>
  <si>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</si>
  <si>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</si>
  <si>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</si>
  <si>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</si>
  <si>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</si>
  <si>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</si>
  <si>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</si>
  <si>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</si>
  <si>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</si>
  <si>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</si>
  <si>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</si>
  <si>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</si>
  <si>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</si>
  <si>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</si>
  <si>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</si>
  <si>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</si>
  <si>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</si>
  <si>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</si>
  <si>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</si>
  <si>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</si>
  <si>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</si>
  <si>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</si>
  <si>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</si>
  <si>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</si>
  <si>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</si>
  <si>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</si>
  <si>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</si>
  <si>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</si>
  <si>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</si>
  <si>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</si>
  <si>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</si>
  <si>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</si>
  <si>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</si>
  <si>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</si>
  <si>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</si>
  <si>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</si>
  <si>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</si>
  <si>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</si>
  <si>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</si>
  <si>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</si>
  <si>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</si>
  <si>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</si>
  <si>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</si>
  <si>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</si>
  <si>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</si>
  <si>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</si>
  <si>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</si>
  <si>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</si>
  <si>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</si>
  <si>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</si>
  <si>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</si>
  <si>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</si>
  <si>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</si>
  <si>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</si>
  <si>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</si>
  <si>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</si>
  <si>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</si>
  <si>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</si>
  <si>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</si>
  <si>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</si>
  <si>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</si>
  <si>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</si>
  <si>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</si>
  <si>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</si>
  <si>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</si>
  <si>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</si>
  <si>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</si>
  <si>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</si>
  <si>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</si>
  <si>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</si>
  <si>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</si>
  <si>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</si>
  <si>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</si>
  <si>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</si>
  <si>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</si>
  <si>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</si>
  <si>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</si>
  <si>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</si>
  <si>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</si>
  <si>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</si>
  <si>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</si>
  <si>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</si>
  <si>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</si>
  <si>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</si>
  <si>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</si>
  <si>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</si>
  <si>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</si>
  <si>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</si>
  <si>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</si>
  <si>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</si>
  <si>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</si>
  <si>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</si>
  <si>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</si>
  <si>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</si>
  <si>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</si>
  <si>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</si>
  <si>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</si>
  <si>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</si>
  <si>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</si>
  <si>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</si>
  <si>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</si>
  <si>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</si>
  <si>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</si>
  <si>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</si>
  <si>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</si>
  <si>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</si>
  <si>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</si>
  <si>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</si>
  <si>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</si>
  <si>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</si>
  <si>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</si>
  <si>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</si>
  <si>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</si>
  <si>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</si>
  <si>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</si>
  <si>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</si>
  <si>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</si>
  <si>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</si>
  <si>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</si>
  <si>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</si>
  <si>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</si>
  <si>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</si>
  <si>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</si>
  <si>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</si>
  <si>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</si>
  <si>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</si>
  <si>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</si>
  <si>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</si>
  <si>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</si>
  <si>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</si>
  <si>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</si>
  <si>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</si>
  <si>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</si>
  <si>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</si>
  <si>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</si>
  <si>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</si>
  <si>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</si>
  <si>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</si>
  <si>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</si>
  <si>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</si>
  <si>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</si>
  <si>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</si>
  <si>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</si>
  <si>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</si>
  <si>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</si>
  <si>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</si>
  <si>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</si>
  <si>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</si>
  <si>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</si>
  <si>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</si>
  <si>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</si>
  <si>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</si>
  <si>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</si>
  <si>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</si>
  <si>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</si>
  <si>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</si>
  <si>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</si>
  <si>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</si>
  <si>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</si>
  <si>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</si>
  <si>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</si>
  <si>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</si>
  <si>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</si>
  <si>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</si>
  <si>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</si>
  <si>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</si>
  <si>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</si>
  <si>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</si>
  <si>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</si>
  <si>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</si>
  <si>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</si>
  <si>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</si>
  <si>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</si>
  <si>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</si>
  <si>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</si>
  <si>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</si>
  <si>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</si>
  <si>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</si>
  <si>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</si>
  <si>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</si>
  <si>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</si>
  <si>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</si>
  <si>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</si>
  <si>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</si>
  <si>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</si>
  <si>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</si>
  <si>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</si>
  <si>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</si>
  <si>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</si>
  <si>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</si>
  <si>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</si>
  <si>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</si>
  <si>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</si>
  <si>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</si>
  <si>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</si>
  <si>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</si>
  <si>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</si>
  <si>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</si>
  <si>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</si>
  <si>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</si>
  <si>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</si>
  <si>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</si>
  <si>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</si>
  <si>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</si>
  <si>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</si>
  <si>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</si>
  <si>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</si>
  <si>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</si>
  <si>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</si>
  <si>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</si>
  <si>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</si>
  <si>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</si>
  <si>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</si>
  <si>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</si>
  <si>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</si>
  <si>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</si>
  <si>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</si>
  <si>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</si>
  <si>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</si>
  <si>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</si>
  <si>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</si>
  <si>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</si>
  <si>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</si>
  <si>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</si>
  <si>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</si>
  <si>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</si>
  <si>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</si>
  <si>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</si>
  <si>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</si>
  <si>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</si>
  <si>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</si>
  <si>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</si>
  <si>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</si>
  <si>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</si>
  <si>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</si>
  <si>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</si>
  <si>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</si>
  <si>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</si>
  <si>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</si>
  <si>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</si>
  <si>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</si>
  <si>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</si>
  <si>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</si>
  <si>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</si>
  <si>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</si>
  <si>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</si>
  <si>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</si>
  <si>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</si>
  <si>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</si>
  <si>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</si>
  <si>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</si>
  <si>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</si>
  <si>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</si>
  <si>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</si>
  <si>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</si>
  <si>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</si>
  <si>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</si>
  <si>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</si>
  <si>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</si>
  <si>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</si>
  <si>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</si>
  <si>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</si>
  <si>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</si>
  <si>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</si>
  <si>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</si>
  <si>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</si>
  <si>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</si>
  <si>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</si>
  <si>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</si>
  <si>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</si>
  <si>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</si>
  <si>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</si>
  <si>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</si>
  <si>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</si>
  <si>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</si>
  <si>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</si>
  <si>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</si>
  <si>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</si>
  <si>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</si>
  <si>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</si>
  <si>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</si>
  <si>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</si>
  <si>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</si>
  <si>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</si>
  <si>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</si>
  <si>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</si>
  <si>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</si>
  <si>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</si>
  <si>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</si>
  <si>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</si>
  <si>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</si>
  <si>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</si>
  <si>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</si>
  <si>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</si>
  <si>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</si>
  <si>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</si>
  <si>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</si>
  <si>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</si>
  <si>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</si>
  <si>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</si>
  <si>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</si>
  <si>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</si>
  <si>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</si>
  <si>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</si>
  <si>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</si>
  <si>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</si>
  <si>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</si>
  <si>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</si>
  <si>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</si>
  <si>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</si>
  <si>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</si>
  <si>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</si>
  <si>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</si>
  <si>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</si>
  <si>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</si>
  <si>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</si>
  <si>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</si>
  <si>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</si>
  <si>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</si>
  <si>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</si>
  <si>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</si>
  <si>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</si>
  <si>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</si>
  <si>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</si>
  <si>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</si>
  <si>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</si>
  <si>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</si>
  <si>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</si>
  <si>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</si>
  <si>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</si>
  <si>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</si>
  <si>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</si>
  <si>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</si>
  <si>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</si>
  <si>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</si>
  <si>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</si>
  <si>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</si>
  <si>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</si>
  <si>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</si>
  <si>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</si>
  <si>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</si>
  <si>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</si>
  <si>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</si>
  <si>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</si>
  <si>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</si>
  <si>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</si>
  <si>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</si>
  <si>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</si>
  <si>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</si>
  <si>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</si>
  <si>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</si>
  <si>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</si>
  <si>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</si>
  <si>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</si>
  <si>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</si>
  <si>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</si>
  <si>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</si>
  <si>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</si>
  <si>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</si>
  <si>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</si>
  <si>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</si>
  <si>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</si>
  <si>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</si>
  <si>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</si>
  <si>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</si>
  <si>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</si>
  <si>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</si>
  <si>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</si>
  <si>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</si>
  <si>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</si>
  <si>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</si>
  <si>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</si>
  <si>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</si>
  <si>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</si>
  <si>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</si>
  <si>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</si>
  <si>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</si>
  <si>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</si>
  <si>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</si>
  <si>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</si>
  <si>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</si>
  <si>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</si>
  <si>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</si>
  <si>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</si>
  <si>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</si>
  <si>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</si>
  <si>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</si>
  <si>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</si>
  <si>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</si>
  <si>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</si>
  <si>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</si>
  <si>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</si>
  <si>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</si>
  <si>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</si>
  <si>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</si>
  <si>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</si>
  <si>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</si>
  <si>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</si>
  <si>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</si>
  <si>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</si>
  <si>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</si>
  <si>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</si>
  <si>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</si>
  <si>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</si>
  <si>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</si>
  <si>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</si>
  <si>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</si>
  <si>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</si>
  <si>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</si>
  <si>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</si>
  <si>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</si>
  <si>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</si>
  <si>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</si>
  <si>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</si>
  <si>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</si>
  <si>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</si>
  <si>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</si>
  <si>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</si>
  <si>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</si>
  <si>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</si>
  <si>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</si>
  <si>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</si>
  <si>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</si>
  <si>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</si>
  <si>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</si>
  <si>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</si>
  <si>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</si>
  <si>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</si>
  <si>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</si>
  <si>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</si>
  <si>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</si>
  <si>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</si>
  <si>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</si>
  <si>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</si>
  <si>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</si>
  <si>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</si>
  <si>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</si>
  <si>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</si>
  <si>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</si>
  <si>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</si>
  <si>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</si>
  <si>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</si>
  <si>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</si>
  <si>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</si>
  <si>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</si>
  <si>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</si>
  <si>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</si>
  <si>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</si>
  <si>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</si>
  <si>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</si>
  <si>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</si>
  <si>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</si>
  <si>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</si>
  <si>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</si>
  <si>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</si>
  <si>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</si>
  <si>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</si>
  <si>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</si>
  <si>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</si>
  <si>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</si>
  <si>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</si>
  <si>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</si>
  <si>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</si>
  <si>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</si>
  <si>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</si>
  <si>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</si>
  <si>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</si>
  <si>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</si>
  <si>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</si>
  <si>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</si>
  <si>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</si>
  <si>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</si>
  <si>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</si>
  <si>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</si>
  <si>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</si>
  <si>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</si>
  <si>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</si>
  <si>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</si>
  <si>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</si>
  <si>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</si>
  <si>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</si>
  <si>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</si>
  <si>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</si>
  <si>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</si>
  <si>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</si>
  <si>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</si>
  <si>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</si>
  <si>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</si>
  <si>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</si>
  <si>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</si>
  <si>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</si>
  <si>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</si>
  <si>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</si>
  <si>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</si>
  <si>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</si>
  <si>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</si>
  <si>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</si>
  <si>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</si>
  <si>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</si>
  <si>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</si>
  <si>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</si>
  <si>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</si>
  <si>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</si>
  <si>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</si>
  <si>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</si>
  <si>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</si>
  <si>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</si>
  <si>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</si>
  <si>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</si>
  <si>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</si>
  <si>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</si>
  <si>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</si>
  <si>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</si>
  <si>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</si>
  <si>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</si>
  <si>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</si>
  <si>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</si>
  <si>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</si>
  <si>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</si>
  <si>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</si>
  <si>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</si>
  <si>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</si>
  <si>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</si>
  <si>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</si>
  <si>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</si>
  <si>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</si>
  <si>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</si>
  <si>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</si>
  <si>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</si>
  <si>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</si>
  <si>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</si>
  <si>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</si>
  <si>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</si>
  <si>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</si>
  <si>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</si>
  <si>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</si>
  <si>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</si>
  <si>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</si>
  <si>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</si>
  <si>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</si>
  <si>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</si>
  <si>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</si>
  <si>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</si>
  <si>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</si>
  <si>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</si>
  <si>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</si>
  <si>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</si>
  <si>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</si>
  <si>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</si>
  <si>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</si>
  <si>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</si>
  <si>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</si>
  <si>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</si>
  <si>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</si>
  <si>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</si>
  <si>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</si>
  <si>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</si>
  <si>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</si>
  <si>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</si>
  <si>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</si>
  <si>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</si>
  <si>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</si>
  <si>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</si>
  <si>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</si>
  <si>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</si>
  <si>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</si>
  <si>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</si>
  <si>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</si>
  <si>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</si>
  <si>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</si>
  <si>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</si>
  <si>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</si>
  <si>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</si>
  <si>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</si>
  <si>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</si>
  <si>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</si>
  <si>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</si>
  <si>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</si>
  <si>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</si>
  <si>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</si>
  <si>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</si>
  <si>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</si>
  <si>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</si>
  <si>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</si>
  <si>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</si>
  <si>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</si>
  <si>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</si>
  <si>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</si>
  <si>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</si>
  <si>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</si>
  <si>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</si>
  <si>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</si>
  <si>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</si>
  <si>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</si>
  <si>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</si>
  <si>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</si>
  <si>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</si>
  <si>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</si>
  <si>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</si>
  <si>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</si>
  <si>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</si>
  <si>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</si>
  <si>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</si>
  <si>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</si>
  <si>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</si>
  <si>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</si>
  <si>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</si>
  <si>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</si>
  <si>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</si>
  <si>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</si>
  <si>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</si>
  <si>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</si>
  <si>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</si>
  <si>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</si>
  <si>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</si>
  <si>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</si>
  <si>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</si>
  <si>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</si>
  <si>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</si>
  <si>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</si>
  <si>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</si>
  <si>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</si>
  <si>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</si>
  <si>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</si>
  <si>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</si>
  <si>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</si>
  <si>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</si>
  <si>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</si>
  <si>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</si>
  <si>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</si>
  <si>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</si>
  <si>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</si>
  <si>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</si>
  <si>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</si>
  <si>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</si>
  <si>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</si>
  <si>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</si>
  <si>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</si>
  <si>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</si>
  <si>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</si>
  <si>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</si>
  <si>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</si>
  <si>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</si>
  <si>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</si>
  <si>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</si>
  <si>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</si>
  <si>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</si>
  <si>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</si>
  <si>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</si>
  <si>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</si>
  <si>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</si>
  <si>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</si>
  <si>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</si>
  <si>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</si>
  <si>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</si>
  <si>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</si>
  <si>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</si>
  <si>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</si>
  <si>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</si>
  <si>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</si>
  <si>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</si>
  <si>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</si>
  <si>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</si>
  <si>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</si>
  <si>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</si>
  <si>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</si>
  <si>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</si>
  <si>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</si>
  <si>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</si>
  <si>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</si>
  <si>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</si>
  <si>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</si>
  <si>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</si>
  <si>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</si>
  <si>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</si>
  <si>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</si>
  <si>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</si>
  <si>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</si>
  <si>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</si>
  <si>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</si>
  <si>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</si>
  <si>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</si>
  <si>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</si>
  <si>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</si>
  <si>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</si>
  <si>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</si>
  <si>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</si>
  <si>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</si>
  <si>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</si>
  <si>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</si>
  <si>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</si>
  <si>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</si>
  <si>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</si>
  <si>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</si>
  <si>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</si>
  <si>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</si>
  <si>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</si>
  <si>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</si>
  <si>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</si>
  <si>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</si>
  <si>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</si>
  <si>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</si>
  <si>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</si>
  <si>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</si>
  <si>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</si>
  <si>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</si>
  <si>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</si>
  <si>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</si>
  <si>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</si>
  <si>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</si>
  <si>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</si>
  <si>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</si>
  <si>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</si>
  <si>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</si>
  <si>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</si>
  <si>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</si>
  <si>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</si>
  <si>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</si>
  <si>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</si>
  <si>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</si>
  <si>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</si>
  <si>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</si>
  <si>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</si>
  <si>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</si>
  <si>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</si>
  <si>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</si>
  <si>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</si>
  <si>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</si>
  <si>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</si>
  <si>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</si>
  <si>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</si>
  <si>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</si>
  <si>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</si>
  <si>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</si>
  <si>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</si>
  <si>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</si>
  <si>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</si>
  <si>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</si>
  <si>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</si>
  <si>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</si>
  <si>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</si>
  <si>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</si>
  <si>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</si>
  <si>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</si>
  <si>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</si>
  <si>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</si>
  <si>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</si>
  <si>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</si>
  <si>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</si>
  <si>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</si>
  <si>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</si>
  <si>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</si>
  <si>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</si>
  <si>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</si>
  <si>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</si>
  <si>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</si>
  <si>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</si>
  <si>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</si>
  <si>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</si>
  <si>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</si>
  <si>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</si>
  <si>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</si>
  <si>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</si>
  <si>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</si>
  <si>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</si>
  <si>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</si>
  <si>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</si>
  <si>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</si>
  <si>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</si>
  <si>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</si>
  <si>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</si>
  <si>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</si>
  <si>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</si>
  <si>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</si>
  <si>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</si>
  <si>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</si>
  <si>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</si>
  <si>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</si>
  <si>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</si>
  <si>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</si>
  <si>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</si>
  <si>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</si>
  <si>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</si>
  <si>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</si>
  <si>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</si>
  <si>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</si>
  <si>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</si>
  <si>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</si>
  <si>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</si>
  <si>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</si>
  <si>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</si>
  <si>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</si>
  <si>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</si>
  <si>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</si>
  <si>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</si>
  <si>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</si>
  <si>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</si>
  <si>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</si>
  <si>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</si>
  <si>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</si>
  <si>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</si>
  <si>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</si>
  <si>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</si>
  <si>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</si>
  <si>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</si>
  <si>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</si>
  <si>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</si>
  <si>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</si>
  <si>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</si>
  <si>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</si>
  <si>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</si>
  <si>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</si>
  <si>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</si>
  <si>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</si>
  <si>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</si>
  <si>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</si>
  <si>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</si>
  <si>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</si>
  <si>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</si>
  <si>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</si>
  <si>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</si>
  <si>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</si>
  <si>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</si>
  <si>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</si>
  <si>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</si>
  <si>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</si>
  <si>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</si>
  <si>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</si>
  <si>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</si>
  <si>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</si>
  <si>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</si>
  <si>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</si>
  <si>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</si>
  <si>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</si>
  <si>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</si>
  <si>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</si>
  <si>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</si>
  <si>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</si>
  <si>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</si>
  <si>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</si>
  <si>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</si>
  <si>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</si>
  <si>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</si>
  <si>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</si>
  <si>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</si>
  <si>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</si>
  <si>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</si>
  <si>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</si>
  <si>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</si>
  <si>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</si>
  <si>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</si>
  <si>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</si>
  <si>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</si>
  <si>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</si>
  <si>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</si>
  <si>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</si>
  <si>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</si>
  <si>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</si>
  <si>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</si>
  <si>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</si>
  <si>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</si>
  <si>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</si>
  <si>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</si>
  <si>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</si>
  <si>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</si>
  <si>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</si>
  <si>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</si>
  <si>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</si>
  <si>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</si>
  <si>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</si>
  <si>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</si>
  <si>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</si>
  <si>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</si>
  <si>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</si>
  <si>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</si>
  <si>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</si>
  <si>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</si>
  <si>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</si>
  <si>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</si>
  <si>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</si>
  <si>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</si>
  <si>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</si>
  <si>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</si>
  <si>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</si>
  <si>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</si>
  <si>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</si>
  <si>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</si>
  <si>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</si>
  <si>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</si>
  <si>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</si>
  <si>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</si>
  <si>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</si>
  <si>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</si>
  <si>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</si>
  <si>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</si>
  <si>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</si>
  <si>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</si>
  <si>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</si>
  <si>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</si>
  <si>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</si>
  <si>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</si>
  <si>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</si>
  <si>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</si>
  <si>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</si>
  <si>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</si>
  <si>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</si>
  <si>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</si>
  <si>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</si>
  <si>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</si>
  <si>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</si>
  <si>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</si>
  <si>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</si>
  <si>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</si>
  <si>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</si>
  <si>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</si>
  <si>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</si>
  <si>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</si>
  <si>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</si>
  <si>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</si>
  <si>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</si>
  <si>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</si>
  <si>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</si>
  <si>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</si>
  <si>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</si>
  <si>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</si>
  <si>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</si>
  <si>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</si>
  <si>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</si>
  <si>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</si>
  <si>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</si>
  <si>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</si>
  <si>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</si>
  <si>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</si>
  <si>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</si>
  <si>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</si>
  <si>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</si>
  <si>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</si>
  <si>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</si>
  <si>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</si>
  <si>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</si>
  <si>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</si>
  <si>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</si>
  <si>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</si>
  <si>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</si>
  <si>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</si>
  <si>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</si>
  <si>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</si>
  <si>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</si>
  <si>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</si>
  <si>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</si>
  <si>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</si>
  <si>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</si>
  <si>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</si>
  <si>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</si>
  <si>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</si>
  <si>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</si>
  <si>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</si>
  <si>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</si>
  <si>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</si>
  <si>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</si>
  <si>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</si>
  <si>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</si>
  <si>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</si>
  <si>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</si>
  <si>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</si>
  <si>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</si>
  <si>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</si>
  <si>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</si>
  <si>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</si>
  <si>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</si>
  <si>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</si>
  <si>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</si>
  <si>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</si>
  <si>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</si>
  <si>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</si>
  <si>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</si>
  <si>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</si>
  <si>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</si>
  <si>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</si>
  <si>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</si>
  <si>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</si>
  <si>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</si>
  <si>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</si>
  <si>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</si>
  <si>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</si>
  <si>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</si>
  <si>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</si>
  <si>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</si>
  <si>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</si>
  <si>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</si>
  <si>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</si>
  <si>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</si>
  <si>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</si>
  <si>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</si>
  <si>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</si>
  <si>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</si>
  <si>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</si>
  <si>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</si>
  <si>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</si>
  <si>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</si>
  <si>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</si>
  <si>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</si>
  <si>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</si>
  <si>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</si>
  <si>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</si>
  <si>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</si>
  <si>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</si>
  <si>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</si>
  <si>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</si>
  <si>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</si>
  <si>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</si>
  <si>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</si>
  <si>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</si>
  <si>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</si>
  <si>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</si>
  <si>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</si>
  <si>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</si>
  <si>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</si>
  <si>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</si>
  <si>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</si>
  <si>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</si>
  <si>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</si>
  <si>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</si>
  <si>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</si>
  <si>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</si>
  <si>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</si>
  <si>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</si>
  <si>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</si>
  <si>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</si>
  <si>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</si>
  <si>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</si>
  <si>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</si>
  <si>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</si>
  <si>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</si>
  <si>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</si>
  <si>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</si>
  <si>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</si>
  <si>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</si>
  <si>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</si>
  <si>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</si>
  <si>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</si>
  <si>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</si>
  <si>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</si>
  <si>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</si>
  <si>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</si>
  <si>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</si>
  <si>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</si>
  <si>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</si>
  <si>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</si>
  <si>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</si>
  <si>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</si>
  <si>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</si>
  <si>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</si>
  <si>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</si>
  <si>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</si>
  <si>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</si>
  <si>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</si>
  <si>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</si>
  <si>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</si>
  <si>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</si>
  <si>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</si>
  <si>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</si>
  <si>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</si>
  <si>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</si>
  <si>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</si>
  <si>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</si>
  <si>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</si>
  <si>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</si>
  <si>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</si>
  <si>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</si>
  <si>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</si>
  <si>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</si>
  <si>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</si>
  <si>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</si>
  <si>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</si>
  <si>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</si>
  <si>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</si>
  <si>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</si>
  <si>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</si>
  <si>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</si>
  <si>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</si>
  <si>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</si>
  <si>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</si>
  <si>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</si>
  <si>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</si>
  <si>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</si>
  <si>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</si>
  <si>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</si>
  <si>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</si>
  <si>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</si>
  <si>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</si>
  <si>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</si>
  <si>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</si>
  <si>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</si>
  <si>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</si>
  <si>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</si>
  <si>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</si>
  <si>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</si>
  <si>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</si>
  <si>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</si>
  <si>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</si>
  <si>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</si>
  <si>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</si>
  <si>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</si>
  <si>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</si>
  <si>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</si>
  <si>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</si>
  <si>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</si>
  <si>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</si>
  <si>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</si>
  <si>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</si>
  <si>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</si>
  <si>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</si>
  <si>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</si>
  <si>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</si>
  <si>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</si>
  <si>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</si>
  <si>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</si>
  <si>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</si>
  <si>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</si>
  <si>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TRNOVITICA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</si>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</sst>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686165.66</v>
      </c>
      <c r="D2" s="7">
        <f>'PR-RAS'!E6</f>
        <v>802732.31</v>
      </c>
      <c r="E2" s="7">
        <v>0</v>
      </c>
      <c r="F2" s="7">
        <v>0</v>
      </c>
      <c r="G2" s="8">
        <f t="shared" ref="G2:G274" si="0">(B2/1000)*(C2*1+D2*2)</f>
        <v>2291.6302800000003</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627552.28</v>
      </c>
      <c r="D45" s="2">
        <f>'PR-RAS'!E49</f>
        <v>712231.72</v>
      </c>
      <c r="E45" s="2">
        <v>0</v>
      </c>
      <c r="F45" s="2">
        <v>0</v>
      </c>
      <c r="G45" s="3">
        <f t="shared" si="0"/>
        <v>90288.691679999989</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597000.28</v>
      </c>
      <c r="D64" s="2">
        <f>'PR-RAS'!E68</f>
        <v>712231.72</v>
      </c>
      <c r="E64" s="2">
        <v>0</v>
      </c>
      <c r="F64" s="2">
        <v>0</v>
      </c>
      <c r="G64" s="3">
        <f t="shared" si="0"/>
        <v>127352.21436</v>
      </c>
      <c r="H64" s="3">
        <f t="shared" si="1"/>
        <v>0.56000000005587935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594132.22</v>
      </c>
      <c r="D65" s="2">
        <f>'PR-RAS'!E69</f>
        <v>712231.72</v>
      </c>
      <c r="E65" s="2">
        <v>0</v>
      </c>
      <c r="F65" s="2">
        <v>0</v>
      </c>
      <c r="G65" s="3">
        <f t="shared" si="0"/>
        <v>129190.12224</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2868.06</v>
      </c>
      <c r="D66" s="2">
        <f>'PR-RAS'!E70</f>
        <v>0</v>
      </c>
      <c r="E66" s="2">
        <v>0</v>
      </c>
      <c r="F66" s="2">
        <v>0</v>
      </c>
      <c r="G66" s="3">
        <f t="shared" si="0"/>
        <v>186.4239</v>
      </c>
      <c r="H66" s="3">
        <f t="shared" si="1"/>
        <v>5.999999999994543E-2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30552</v>
      </c>
      <c r="D70" s="2">
        <f>'PR-RAS'!E74</f>
        <v>0</v>
      </c>
      <c r="E70" s="2">
        <v>0</v>
      </c>
      <c r="F70" s="2">
        <v>0</v>
      </c>
      <c r="G70" s="3">
        <f t="shared" si="0"/>
        <v>2108.0880000000002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30552</v>
      </c>
      <c r="D71" s="2">
        <f>'PR-RAS'!E75</f>
        <v>0</v>
      </c>
      <c r="E71" s="2">
        <v>0</v>
      </c>
      <c r="F71" s="2">
        <v>0</v>
      </c>
      <c r="G71" s="3">
        <f t="shared" si="0"/>
        <v>2138.6400000000003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7.62</v>
      </c>
      <c r="D78" s="2">
        <f>'PR-RAS'!E82</f>
        <v>3.92</v>
      </c>
      <c r="E78" s="2">
        <v>0</v>
      </c>
      <c r="F78" s="2">
        <v>0</v>
      </c>
      <c r="G78" s="3">
        <f t="shared" si="0"/>
        <v>1.19042</v>
      </c>
      <c r="H78" s="3">
        <f t="shared" si="1"/>
        <v>0.45999999999999996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7.62</v>
      </c>
      <c r="D79" s="2">
        <f>'PR-RAS'!E83</f>
        <v>3.92</v>
      </c>
      <c r="E79" s="2">
        <v>0</v>
      </c>
      <c r="F79" s="2">
        <v>0</v>
      </c>
      <c r="G79" s="3">
        <f t="shared" si="0"/>
        <v>1.2058800000000001</v>
      </c>
      <c r="H79" s="3">
        <f t="shared" si="1"/>
        <v>0.45999999999999996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7.62</v>
      </c>
      <c r="D81" s="2">
        <f>'PR-RAS'!E85</f>
        <v>3.92</v>
      </c>
      <c r="E81" s="2">
        <v>0</v>
      </c>
      <c r="F81" s="2">
        <v>0</v>
      </c>
      <c r="G81" s="3">
        <f t="shared" si="0"/>
        <v>1.2368000000000001</v>
      </c>
      <c r="H81" s="3">
        <f t="shared" si="1"/>
        <v>0.45999999999999996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141</v>
      </c>
      <c r="D121" s="2">
        <f>'PR-RAS'!E125</f>
        <v>0</v>
      </c>
      <c r="E121" s="2">
        <v>0</v>
      </c>
      <c r="F121" s="2">
        <v>0</v>
      </c>
      <c r="G121" s="3">
        <f t="shared" si="0"/>
        <v>16.919999999999998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141</v>
      </c>
      <c r="D125" s="2">
        <f>'PR-RAS'!E129</f>
        <v>0</v>
      </c>
      <c r="E125" s="2">
        <v>0</v>
      </c>
      <c r="F125" s="2">
        <v>0</v>
      </c>
      <c r="G125" s="3">
        <f t="shared" si="0"/>
        <v>17.483999999999998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141</v>
      </c>
      <c r="D126" s="2">
        <f>'PR-RAS'!E130</f>
        <v>0</v>
      </c>
      <c r="E126" s="2">
        <v>0</v>
      </c>
      <c r="F126" s="2">
        <v>0</v>
      </c>
      <c r="G126" s="3">
        <f t="shared" si="0"/>
        <v>17.625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58464.76</v>
      </c>
      <c r="D130" s="2">
        <f>'PR-RAS'!E134</f>
        <v>90496.67</v>
      </c>
      <c r="E130" s="2">
        <v>0</v>
      </c>
      <c r="F130" s="2">
        <v>0</v>
      </c>
      <c r="G130" s="3">
        <f t="shared" si="0"/>
        <v>30890.0949</v>
      </c>
      <c r="H130" s="3">
        <f t="shared" si="1"/>
        <v>0.56999999999970896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58464.76</v>
      </c>
      <c r="D131" s="2">
        <f>'PR-RAS'!E135</f>
        <v>90496.67</v>
      </c>
      <c r="E131" s="2">
        <v>0</v>
      </c>
      <c r="F131" s="2">
        <v>0</v>
      </c>
      <c r="G131" s="3">
        <f t="shared" si="0"/>
        <v>31129.553000000004</v>
      </c>
      <c r="H131" s="3">
        <f t="shared" si="1"/>
        <v>0.56999999999970896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42769.79</v>
      </c>
      <c r="D132" s="2">
        <f>'PR-RAS'!E136</f>
        <v>49176.38</v>
      </c>
      <c r="E132" s="2">
        <v>0</v>
      </c>
      <c r="F132" s="2">
        <v>0</v>
      </c>
      <c r="G132" s="3">
        <f t="shared" si="0"/>
        <v>18487.054049999999</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12744.22</v>
      </c>
      <c r="D133" s="2">
        <f>'PR-RAS'!E137</f>
        <v>34238.49</v>
      </c>
      <c r="E133" s="2">
        <v>0</v>
      </c>
      <c r="F133" s="2">
        <v>0</v>
      </c>
      <c r="G133" s="3">
        <f t="shared" si="0"/>
        <v>10721.198399999999</v>
      </c>
      <c r="H133" s="3">
        <f t="shared" si="1"/>
        <v>0.7099999999973079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2950.75</v>
      </c>
      <c r="D134" s="2">
        <f>'PR-RAS'!E138</f>
        <v>7081.8</v>
      </c>
      <c r="E134" s="2">
        <v>0</v>
      </c>
      <c r="F134" s="2">
        <v>0</v>
      </c>
      <c r="G134" s="3">
        <f t="shared" si="0"/>
        <v>2276.2085499999998</v>
      </c>
      <c r="H134" s="3">
        <f t="shared" si="1"/>
        <v>0.4499999999998181</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657769.31000000006</v>
      </c>
      <c r="D148" s="2">
        <f>'PR-RAS'!E152</f>
        <v>741804.08</v>
      </c>
      <c r="E148" s="2">
        <v>0</v>
      </c>
      <c r="F148" s="2">
        <v>0</v>
      </c>
      <c r="G148" s="3">
        <f t="shared" si="0"/>
        <v>314782.48808999994</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553840.03</v>
      </c>
      <c r="D149" s="2">
        <f>'PR-RAS'!E153</f>
        <v>645021.27</v>
      </c>
      <c r="E149" s="2">
        <v>0</v>
      </c>
      <c r="F149" s="2">
        <v>0</v>
      </c>
      <c r="G149" s="3">
        <f t="shared" si="0"/>
        <v>272894.62036</v>
      </c>
      <c r="H149" s="3">
        <f t="shared" si="1"/>
        <v>0.30000000004656613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459939.49</v>
      </c>
      <c r="D150" s="2">
        <f>'PR-RAS'!E154</f>
        <v>547886.66999999993</v>
      </c>
      <c r="E150" s="2">
        <v>0</v>
      </c>
      <c r="F150" s="2">
        <v>0</v>
      </c>
      <c r="G150" s="3">
        <f t="shared" si="0"/>
        <v>231801.21166999996</v>
      </c>
      <c r="H150" s="3">
        <f t="shared" si="1"/>
        <v>0.82000000006519258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445425.32</v>
      </c>
      <c r="D151" s="2">
        <f>'PR-RAS'!E155</f>
        <v>527014.57999999996</v>
      </c>
      <c r="E151" s="2">
        <v>0</v>
      </c>
      <c r="F151" s="2">
        <v>0</v>
      </c>
      <c r="G151" s="3">
        <f t="shared" si="0"/>
        <v>224918.17199999999</v>
      </c>
      <c r="H151" s="3">
        <f t="shared" si="1"/>
        <v>0.74000000004889444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3957.85</v>
      </c>
      <c r="D153" s="2">
        <f>'PR-RAS'!E157</f>
        <v>8313.14</v>
      </c>
      <c r="E153" s="2">
        <v>0</v>
      </c>
      <c r="F153" s="2">
        <v>0</v>
      </c>
      <c r="G153" s="3">
        <f t="shared" si="0"/>
        <v>3128.7877599999997</v>
      </c>
      <c r="H153" s="3">
        <f t="shared" si="1"/>
        <v>0.28999999999950887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10556.32</v>
      </c>
      <c r="D154" s="2">
        <f>'PR-RAS'!E158</f>
        <v>12558.95</v>
      </c>
      <c r="E154" s="2">
        <v>0</v>
      </c>
      <c r="F154" s="2">
        <v>0</v>
      </c>
      <c r="G154" s="3">
        <f t="shared" si="0"/>
        <v>5458.1556600000004</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19513.650000000001</v>
      </c>
      <c r="D155" s="2">
        <f>'PR-RAS'!E159</f>
        <v>17104.16</v>
      </c>
      <c r="E155" s="2">
        <v>0</v>
      </c>
      <c r="F155" s="2">
        <v>0</v>
      </c>
      <c r="G155" s="3">
        <f t="shared" si="0"/>
        <v>8273.1833800000004</v>
      </c>
      <c r="H155" s="3">
        <f t="shared" si="1"/>
        <v>0.50999999999839929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74386.89</v>
      </c>
      <c r="D156" s="2">
        <f>'PR-RAS'!E160</f>
        <v>80030.44</v>
      </c>
      <c r="E156" s="2">
        <v>0</v>
      </c>
      <c r="F156" s="2">
        <v>0</v>
      </c>
      <c r="G156" s="3">
        <f t="shared" si="0"/>
        <v>36339.404350000004</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74386.89</v>
      </c>
      <c r="D158" s="2">
        <f>'PR-RAS'!E162</f>
        <v>80030.44</v>
      </c>
      <c r="E158" s="2">
        <v>0</v>
      </c>
      <c r="F158" s="2">
        <v>0</v>
      </c>
      <c r="G158" s="3">
        <f t="shared" si="0"/>
        <v>36808.299890000002</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102018.92000000001</v>
      </c>
      <c r="D160" s="2">
        <f>'PR-RAS'!E164</f>
        <v>95454.120000000024</v>
      </c>
      <c r="E160" s="2">
        <v>0</v>
      </c>
      <c r="F160" s="2">
        <v>0</v>
      </c>
      <c r="G160" s="3">
        <f t="shared" si="0"/>
        <v>46575.418440000009</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48466.22</v>
      </c>
      <c r="D161" s="2">
        <f>'PR-RAS'!E165</f>
        <v>42223.130000000005</v>
      </c>
      <c r="E161" s="2">
        <v>0</v>
      </c>
      <c r="F161" s="2">
        <v>0</v>
      </c>
      <c r="G161" s="3">
        <f t="shared" si="0"/>
        <v>21265.996800000001</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12313.52</v>
      </c>
      <c r="D162" s="2">
        <f>'PR-RAS'!E166</f>
        <v>2383.25</v>
      </c>
      <c r="E162" s="2">
        <v>0</v>
      </c>
      <c r="F162" s="2">
        <v>0</v>
      </c>
      <c r="G162" s="3">
        <f t="shared" si="0"/>
        <v>2749.8832200000002</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26033.279999999999</v>
      </c>
      <c r="D163" s="2">
        <f>'PR-RAS'!E167</f>
        <v>20828.27</v>
      </c>
      <c r="E163" s="2">
        <v>0</v>
      </c>
      <c r="F163" s="2">
        <v>0</v>
      </c>
      <c r="G163" s="3">
        <f t="shared" si="0"/>
        <v>10965.750840000001</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10119.42</v>
      </c>
      <c r="D164" s="2">
        <f>'PR-RAS'!E168</f>
        <v>19011.61</v>
      </c>
      <c r="E164" s="2">
        <v>0</v>
      </c>
      <c r="F164" s="2">
        <v>0</v>
      </c>
      <c r="G164" s="3">
        <f t="shared" si="0"/>
        <v>7847.2503200000001</v>
      </c>
      <c r="H164" s="3">
        <f t="shared" si="1"/>
        <v>0.80999999999949068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35598.79</v>
      </c>
      <c r="D166" s="2">
        <f>'PR-RAS'!E170</f>
        <v>36799.400000000009</v>
      </c>
      <c r="E166" s="2">
        <v>0</v>
      </c>
      <c r="F166" s="2">
        <v>0</v>
      </c>
      <c r="G166" s="3">
        <f t="shared" si="0"/>
        <v>18017.602350000005</v>
      </c>
      <c r="H166" s="3">
        <f t="shared" si="1"/>
        <v>0.61000000000785803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5546.51</v>
      </c>
      <c r="D167" s="2">
        <f>'PR-RAS'!E171</f>
        <v>5279.51</v>
      </c>
      <c r="E167" s="2">
        <v>0</v>
      </c>
      <c r="F167" s="2">
        <v>0</v>
      </c>
      <c r="G167" s="3">
        <f t="shared" si="0"/>
        <v>2673.5179800000001</v>
      </c>
      <c r="H167" s="3">
        <f t="shared" si="1"/>
        <v>0.97999999999956344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18612.080000000002</v>
      </c>
      <c r="D168" s="2">
        <f>'PR-RAS'!E172</f>
        <v>19171.18</v>
      </c>
      <c r="E168" s="2">
        <v>0</v>
      </c>
      <c r="F168" s="2">
        <v>0</v>
      </c>
      <c r="G168" s="3">
        <f t="shared" si="0"/>
        <v>9511.3914800000002</v>
      </c>
      <c r="H168" s="3">
        <f t="shared" si="1"/>
        <v>0.26000000000203727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9591.43</v>
      </c>
      <c r="D169" s="2">
        <f>'PR-RAS'!E173</f>
        <v>9763.69</v>
      </c>
      <c r="E169" s="2">
        <v>0</v>
      </c>
      <c r="F169" s="2">
        <v>0</v>
      </c>
      <c r="G169" s="3">
        <f t="shared" si="0"/>
        <v>4891.9600800000007</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19</v>
      </c>
      <c r="E170" s="2">
        <v>0</v>
      </c>
      <c r="F170" s="2">
        <v>0</v>
      </c>
      <c r="G170" s="3">
        <f t="shared" si="0"/>
        <v>6.4220000000000006</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1790.27</v>
      </c>
      <c r="D171" s="2">
        <f>'PR-RAS'!E175</f>
        <v>2415.73</v>
      </c>
      <c r="E171" s="2">
        <v>0</v>
      </c>
      <c r="F171" s="2">
        <v>0</v>
      </c>
      <c r="G171" s="3">
        <f t="shared" si="0"/>
        <v>1125.6940999999999</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58.5</v>
      </c>
      <c r="D173" s="2">
        <f>'PR-RAS'!E177</f>
        <v>150.29</v>
      </c>
      <c r="E173" s="2">
        <v>0</v>
      </c>
      <c r="F173" s="2">
        <v>0</v>
      </c>
      <c r="G173" s="3">
        <f t="shared" si="0"/>
        <v>61.761759999999995</v>
      </c>
      <c r="H173" s="3">
        <f t="shared" si="1"/>
        <v>0.78999999999999204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14406.52</v>
      </c>
      <c r="D174" s="2">
        <f>'PR-RAS'!E178</f>
        <v>13045.43</v>
      </c>
      <c r="E174" s="2">
        <v>0</v>
      </c>
      <c r="F174" s="2">
        <v>0</v>
      </c>
      <c r="G174" s="3">
        <f t="shared" si="0"/>
        <v>7006.0467400000007</v>
      </c>
      <c r="H174" s="3">
        <f t="shared" si="1"/>
        <v>0.90999999999985448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3475.97</v>
      </c>
      <c r="D175" s="2">
        <f>'PR-RAS'!E179</f>
        <v>638.23</v>
      </c>
      <c r="E175" s="2">
        <v>0</v>
      </c>
      <c r="F175" s="2">
        <v>0</v>
      </c>
      <c r="G175" s="3">
        <f t="shared" si="0"/>
        <v>826.92282</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1573.87</v>
      </c>
      <c r="D176" s="2">
        <f>'PR-RAS'!E180</f>
        <v>1444.38</v>
      </c>
      <c r="E176" s="2">
        <v>0</v>
      </c>
      <c r="F176" s="2">
        <v>0</v>
      </c>
      <c r="G176" s="3">
        <f t="shared" si="0"/>
        <v>780.96024999999997</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788.89</v>
      </c>
      <c r="D177" s="2">
        <f>'PR-RAS'!E181</f>
        <v>277.44</v>
      </c>
      <c r="E177" s="2">
        <v>0</v>
      </c>
      <c r="F177" s="2">
        <v>0</v>
      </c>
      <c r="G177" s="3">
        <f t="shared" si="0"/>
        <v>236.50351999999998</v>
      </c>
      <c r="H177" s="3">
        <f t="shared" si="1"/>
        <v>0.55000000000001137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2361.34</v>
      </c>
      <c r="D178" s="2">
        <f>'PR-RAS'!E182</f>
        <v>2584.38</v>
      </c>
      <c r="E178" s="2">
        <v>0</v>
      </c>
      <c r="F178" s="2">
        <v>0</v>
      </c>
      <c r="G178" s="3">
        <f t="shared" si="0"/>
        <v>1332.8277</v>
      </c>
      <c r="H178" s="3">
        <f t="shared" si="1"/>
        <v>0.72000000000025466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2906.34</v>
      </c>
      <c r="D180" s="2">
        <f>'PR-RAS'!E184</f>
        <v>2841.15</v>
      </c>
      <c r="E180" s="2">
        <v>0</v>
      </c>
      <c r="F180" s="2">
        <v>0</v>
      </c>
      <c r="G180" s="3">
        <f t="shared" si="0"/>
        <v>1537.3665599999999</v>
      </c>
      <c r="H180" s="3">
        <f t="shared" si="1"/>
        <v>0.49000000000023647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525</v>
      </c>
      <c r="D181" s="2">
        <f>'PR-RAS'!E185</f>
        <v>1050.02</v>
      </c>
      <c r="E181" s="2">
        <v>0</v>
      </c>
      <c r="F181" s="2">
        <v>0</v>
      </c>
      <c r="G181" s="3">
        <f t="shared" si="0"/>
        <v>472.50719999999995</v>
      </c>
      <c r="H181" s="3">
        <f t="shared" si="1"/>
        <v>1.999999999998181E-2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2253.34</v>
      </c>
      <c r="D182" s="2">
        <f>'PR-RAS'!E186</f>
        <v>2768.75</v>
      </c>
      <c r="E182" s="2">
        <v>0</v>
      </c>
      <c r="F182" s="2">
        <v>0</v>
      </c>
      <c r="G182" s="3">
        <f t="shared" si="0"/>
        <v>1410.14204</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521.77</v>
      </c>
      <c r="D183" s="2">
        <f>'PR-RAS'!E187</f>
        <v>1441.08</v>
      </c>
      <c r="E183" s="2">
        <v>0</v>
      </c>
      <c r="F183" s="2">
        <v>0</v>
      </c>
      <c r="G183" s="3">
        <f t="shared" si="0"/>
        <v>619.5152599999999</v>
      </c>
      <c r="H183" s="3">
        <f t="shared" si="1"/>
        <v>0.30999999999994543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185.91</v>
      </c>
      <c r="D184" s="2">
        <f>'PR-RAS'!E188</f>
        <v>0</v>
      </c>
      <c r="E184" s="2">
        <v>0</v>
      </c>
      <c r="F184" s="2">
        <v>0</v>
      </c>
      <c r="G184" s="3">
        <f t="shared" si="0"/>
        <v>34.021529999999998</v>
      </c>
      <c r="H184" s="3">
        <f t="shared" si="1"/>
        <v>9.0000000000003411E-2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3361.4799999999996</v>
      </c>
      <c r="D190" s="2">
        <f>'PR-RAS'!E194</f>
        <v>3386.16</v>
      </c>
      <c r="E190" s="2">
        <v>0</v>
      </c>
      <c r="F190" s="2">
        <v>0</v>
      </c>
      <c r="G190" s="3">
        <f t="shared" si="0"/>
        <v>1915.2882</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684.39</v>
      </c>
      <c r="D192" s="2">
        <f>'PR-RAS'!E196</f>
        <v>464.16</v>
      </c>
      <c r="E192" s="2">
        <v>0</v>
      </c>
      <c r="F192" s="2">
        <v>0</v>
      </c>
      <c r="G192" s="3">
        <f t="shared" si="0"/>
        <v>308.02761000000004</v>
      </c>
      <c r="H192" s="3">
        <f t="shared" si="1"/>
        <v>0.55000000000001137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550</v>
      </c>
      <c r="E193" s="2">
        <v>0</v>
      </c>
      <c r="F193" s="2">
        <v>0</v>
      </c>
      <c r="G193" s="3">
        <f t="shared" si="0"/>
        <v>211.20000000000002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70</v>
      </c>
      <c r="E194" s="2">
        <v>0</v>
      </c>
      <c r="F194" s="2">
        <v>0</v>
      </c>
      <c r="G194" s="3">
        <f t="shared" si="0"/>
        <v>58.496370000000006</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2223.4899999999998</v>
      </c>
      <c r="D195" s="2">
        <f>'PR-RAS'!E199</f>
        <v>2302</v>
      </c>
      <c r="E195" s="2">
        <v>0</v>
      </c>
      <c r="F195" s="2">
        <v>0</v>
      </c>
      <c r="G195" s="3">
        <f t="shared" si="0"/>
        <v>1324.53306</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290.51</v>
      </c>
      <c r="D197" s="2">
        <f>'PR-RAS'!E201</f>
        <v>0</v>
      </c>
      <c r="E197" s="2">
        <v>0</v>
      </c>
      <c r="F197" s="2">
        <v>0</v>
      </c>
      <c r="G197" s="3">
        <f t="shared" si="0"/>
        <v>56.939959999999999</v>
      </c>
      <c r="H197" s="3">
        <f t="shared" si="1"/>
        <v>0.49000000000000909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1044.7</v>
      </c>
      <c r="D198" s="2">
        <f>'PR-RAS'!E202</f>
        <v>385.35</v>
      </c>
      <c r="E198" s="2">
        <v>0</v>
      </c>
      <c r="F198" s="2">
        <v>0</v>
      </c>
      <c r="G198" s="3">
        <f t="shared" si="0"/>
        <v>357.63380000000001</v>
      </c>
      <c r="H198" s="3">
        <f t="shared" si="1"/>
        <v>0.64999999999997726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1044.7</v>
      </c>
      <c r="D212" s="2">
        <f>'PR-RAS'!E216</f>
        <v>385.35</v>
      </c>
      <c r="E212" s="2">
        <v>0</v>
      </c>
      <c r="F212" s="2">
        <v>0</v>
      </c>
      <c r="G212" s="3">
        <f t="shared" si="0"/>
        <v>383.04939999999999</v>
      </c>
      <c r="H212" s="3">
        <f t="shared" si="1"/>
        <v>0.64999999999997726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1044.57</v>
      </c>
      <c r="D213" s="2">
        <f>'PR-RAS'!E217</f>
        <v>385.35</v>
      </c>
      <c r="E213" s="2">
        <v>0</v>
      </c>
      <c r="F213" s="2">
        <v>0</v>
      </c>
      <c r="G213" s="3">
        <f t="shared" si="0"/>
        <v>384.83724000000001</v>
      </c>
      <c r="H213" s="3">
        <f t="shared" si="1"/>
        <v>0.7800000000000864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0.13</v>
      </c>
      <c r="D215" s="2">
        <f>'PR-RAS'!E219</f>
        <v>0</v>
      </c>
      <c r="E215" s="2">
        <v>0</v>
      </c>
      <c r="F215" s="2">
        <v>0</v>
      </c>
      <c r="G215" s="3">
        <f t="shared" si="0"/>
        <v>2.7820000000000001E-2</v>
      </c>
      <c r="H215" s="3">
        <f t="shared" si="1"/>
        <v>0.13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725.26</v>
      </c>
      <c r="D258" s="2">
        <f>'PR-RAS'!E262</f>
        <v>800.32</v>
      </c>
      <c r="E258" s="2">
        <v>0</v>
      </c>
      <c r="F258" s="2">
        <v>0</v>
      </c>
      <c r="G258" s="3">
        <f t="shared" si="0"/>
        <v>597.75630000000001</v>
      </c>
      <c r="H258" s="3">
        <f t="shared" si="1"/>
        <v>0.58000000000004093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725.26</v>
      </c>
      <c r="D265" s="2">
        <f>'PR-RAS'!E269</f>
        <v>800.32</v>
      </c>
      <c r="E265" s="2">
        <v>0</v>
      </c>
      <c r="F265" s="2">
        <v>0</v>
      </c>
      <c r="G265" s="3">
        <f t="shared" si="0"/>
        <v>614.0376</v>
      </c>
      <c r="H265" s="3">
        <f t="shared" si="1"/>
        <v>0.58000000000004093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725.26</v>
      </c>
      <c r="D267" s="2">
        <f>'PR-RAS'!E271</f>
        <v>800.32</v>
      </c>
      <c r="E267" s="2">
        <v>0</v>
      </c>
      <c r="F267" s="2">
        <v>0</v>
      </c>
      <c r="G267" s="3">
        <f t="shared" si="0"/>
        <v>618.68940000000009</v>
      </c>
      <c r="H267" s="3">
        <f t="shared" si="1"/>
        <v>0.58000000000004093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140.4</v>
      </c>
      <c r="D269" s="2">
        <f>'PR-RAS'!E273</f>
        <v>143.02000000000001</v>
      </c>
      <c r="E269" s="2">
        <v>0</v>
      </c>
      <c r="F269" s="2">
        <v>0</v>
      </c>
      <c r="G269" s="3">
        <f t="shared" si="0"/>
        <v>114.28592000000002</v>
      </c>
      <c r="H269" s="3">
        <f t="shared" si="1"/>
        <v>0.42000000000001592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140.4</v>
      </c>
      <c r="D270" s="2">
        <f>'PR-RAS'!E274</f>
        <v>143.02000000000001</v>
      </c>
      <c r="E270" s="2">
        <v>0</v>
      </c>
      <c r="F270" s="2">
        <v>0</v>
      </c>
      <c r="G270" s="3">
        <f t="shared" si="0"/>
        <v>114.71236000000002</v>
      </c>
      <c r="H270" s="3">
        <f t="shared" si="1"/>
        <v>0.42000000000001592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140.4</v>
      </c>
      <c r="D272" s="2">
        <f>'PR-RAS'!E276</f>
        <v>143.02000000000001</v>
      </c>
      <c r="E272" s="2">
        <v>0</v>
      </c>
      <c r="F272" s="2">
        <v>0</v>
      </c>
      <c r="G272" s="3">
        <f t="shared" si="0"/>
        <v>115.56524000000002</v>
      </c>
      <c r="H272" s="3">
        <f t="shared" si="1"/>
        <v>0.42000000000001592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657769.31000000006</v>
      </c>
      <c r="D295" s="2">
        <f>'PR-RAS'!E299</f>
        <v>741804.08</v>
      </c>
      <c r="E295" s="2">
        <v>0</v>
      </c>
      <c r="F295" s="2">
        <v>0</v>
      </c>
      <c r="G295" s="3">
        <f t="shared" si="12"/>
        <v>629564.97617999988</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28396.349999999977</v>
      </c>
      <c r="D296" s="2">
        <f>'PR-RAS'!E300</f>
        <v>60928.230000000098</v>
      </c>
      <c r="E296" s="2">
        <v>0</v>
      </c>
      <c r="F296" s="2">
        <v>0</v>
      </c>
      <c r="G296" s="3">
        <f t="shared" si="12"/>
        <v>44324.578950000046</v>
      </c>
      <c r="H296" s="3">
        <f t="shared" si="13"/>
        <v>0.58000000007450581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170768.99</v>
      </c>
      <c r="D298" s="2">
        <f>'PR-RAS'!E302</f>
        <v>199165.34</v>
      </c>
      <c r="E298" s="2">
        <v>0</v>
      </c>
      <c r="F298" s="2">
        <v>0</v>
      </c>
      <c r="G298" s="3">
        <f t="shared" si="12"/>
        <v>169022.60198999997</v>
      </c>
      <c r="H298" s="3">
        <f t="shared" si="13"/>
        <v>0.35000000000582077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1557.68</v>
      </c>
      <c r="E300" s="2">
        <v>0</v>
      </c>
      <c r="F300" s="2">
        <v>0</v>
      </c>
      <c r="G300" s="3">
        <f t="shared" si="12"/>
        <v>931.49264000000005</v>
      </c>
      <c r="H300" s="3">
        <f t="shared" si="13"/>
        <v>0.31999999999993634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54889.24</v>
      </c>
      <c r="D355" s="2">
        <f>'PR-RAS'!E360</f>
        <v>39330.639999999999</v>
      </c>
      <c r="E355" s="2">
        <v>0</v>
      </c>
      <c r="F355" s="2">
        <v>0</v>
      </c>
      <c r="G355" s="3">
        <f t="shared" si="12"/>
        <v>47276.884079999996</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54889.24</v>
      </c>
      <c r="D368" s="2">
        <f>'PR-RAS'!E373</f>
        <v>38143.14</v>
      </c>
      <c r="E368" s="2">
        <v>0</v>
      </c>
      <c r="F368" s="2">
        <v>0</v>
      </c>
      <c r="G368" s="3">
        <f t="shared" si="12"/>
        <v>48141.415839999994</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32750</v>
      </c>
      <c r="E369" s="2">
        <v>0</v>
      </c>
      <c r="F369" s="2">
        <v>0</v>
      </c>
      <c r="G369" s="3">
        <f t="shared" si="12"/>
        <v>24104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32750</v>
      </c>
      <c r="E371" s="2">
        <v>0</v>
      </c>
      <c r="F371" s="2">
        <v>0</v>
      </c>
      <c r="G371" s="3">
        <f t="shared" si="12"/>
        <v>24235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4631.75</v>
      </c>
      <c r="D374" s="2">
        <f>'PR-RAS'!E379</f>
        <v>0</v>
      </c>
      <c r="E374" s="2">
        <v>0</v>
      </c>
      <c r="F374" s="2">
        <v>0</v>
      </c>
      <c r="G374" s="3">
        <f t="shared" si="12"/>
        <v>1727.64275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4356.25</v>
      </c>
      <c r="D375" s="2">
        <f>'PR-RAS'!E380</f>
        <v>0</v>
      </c>
      <c r="E375" s="2">
        <v>0</v>
      </c>
      <c r="F375" s="2">
        <v>0</v>
      </c>
      <c r="G375" s="3">
        <f t="shared" si="12"/>
        <v>1629.2375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275.5</v>
      </c>
      <c r="D380" s="2">
        <f>'PR-RAS'!E385</f>
        <v>0</v>
      </c>
      <c r="E380" s="2">
        <v>0</v>
      </c>
      <c r="F380" s="2">
        <v>0</v>
      </c>
      <c r="G380" s="3">
        <f t="shared" si="12"/>
        <v>104.4145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46347.519999999997</v>
      </c>
      <c r="D383" s="2">
        <f>'PR-RAS'!E388</f>
        <v>0</v>
      </c>
      <c r="E383" s="2">
        <v>0</v>
      </c>
      <c r="F383" s="2">
        <v>0</v>
      </c>
      <c r="G383" s="3">
        <f t="shared" si="12"/>
        <v>17704.752639999999</v>
      </c>
      <c r="H383" s="3">
        <f t="shared" si="13"/>
        <v>0.48000000000320142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46347.519999999997</v>
      </c>
      <c r="D384" s="2">
        <f>'PR-RAS'!E389</f>
        <v>0</v>
      </c>
      <c r="E384" s="2">
        <v>0</v>
      </c>
      <c r="F384" s="2">
        <v>0</v>
      </c>
      <c r="G384" s="3">
        <f t="shared" si="12"/>
        <v>17751.100159999998</v>
      </c>
      <c r="H384" s="3">
        <f t="shared" si="13"/>
        <v>0.48000000000320142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3909.97</v>
      </c>
      <c r="D388" s="2">
        <f>'PR-RAS'!E393</f>
        <v>5393.14</v>
      </c>
      <c r="E388" s="2">
        <v>0</v>
      </c>
      <c r="F388" s="2">
        <v>0</v>
      </c>
      <c r="G388" s="3">
        <f t="shared" si="12"/>
        <v>5687.4487500000005</v>
      </c>
      <c r="H388" s="3">
        <f t="shared" si="13"/>
        <v>0.17000000000052751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3909.97</v>
      </c>
      <c r="D389" s="2">
        <f>'PR-RAS'!E394</f>
        <v>5393.14</v>
      </c>
      <c r="E389" s="2">
        <v>0</v>
      </c>
      <c r="F389" s="2">
        <v>0</v>
      </c>
      <c r="G389" s="3">
        <f t="shared" si="12"/>
        <v>5702.1450000000004</v>
      </c>
      <c r="H389" s="3">
        <f t="shared" si="13"/>
        <v>0.17000000000052751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1187.5</v>
      </c>
      <c r="E407" s="2">
        <v>0</v>
      </c>
      <c r="F407" s="2">
        <v>0</v>
      </c>
      <c r="G407" s="3">
        <f t="shared" si="12"/>
        <v>964.25000000000011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1187.5</v>
      </c>
      <c r="E408" s="2">
        <v>0</v>
      </c>
      <c r="F408" s="2">
        <v>0</v>
      </c>
      <c r="G408" s="3">
        <f t="shared" si="12"/>
        <v>966.62499999999989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54889.24</v>
      </c>
      <c r="D413" s="2">
        <f>'PR-RAS'!E418</f>
        <v>39330.639999999999</v>
      </c>
      <c r="E413" s="2">
        <v>0</v>
      </c>
      <c r="F413" s="2">
        <v>0</v>
      </c>
      <c r="G413" s="3">
        <f t="shared" si="12"/>
        <v>55022.814239999992</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159929.57999999999</v>
      </c>
      <c r="D415" s="2">
        <f>'PR-RAS'!E420</f>
        <v>214818.82</v>
      </c>
      <c r="E415" s="2">
        <v>0</v>
      </c>
      <c r="F415" s="2">
        <v>0</v>
      </c>
      <c r="G415" s="3">
        <f t="shared" si="12"/>
        <v>244080.82907999997</v>
      </c>
      <c r="H415" s="3">
        <f t="shared" si="13"/>
        <v>0.60000000000582077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686165.66</v>
      </c>
      <c r="D417" s="2">
        <f>'PR-RAS'!E422</f>
        <v>802732.31</v>
      </c>
      <c r="E417" s="2">
        <v>0</v>
      </c>
      <c r="F417" s="2">
        <v>0</v>
      </c>
      <c r="G417" s="3">
        <f t="shared" si="12"/>
        <v>953318.19648000004</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712658.55</v>
      </c>
      <c r="D418" s="2">
        <f>'PR-RAS'!E423</f>
        <v>781134.72</v>
      </c>
      <c r="E418" s="2">
        <v>0</v>
      </c>
      <c r="F418" s="2">
        <v>0</v>
      </c>
      <c r="G418" s="3">
        <f t="shared" si="12"/>
        <v>948644.97183000005</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21597.590000000084</v>
      </c>
      <c r="E419" s="2">
        <v>0</v>
      </c>
      <c r="F419" s="2">
        <v>0</v>
      </c>
      <c r="G419" s="3">
        <f t="shared" si="12"/>
        <v>18055.585240000069</v>
      </c>
      <c r="H419" s="3">
        <f t="shared" si="13"/>
        <v>0.40999999991618097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26492.890000000014</v>
      </c>
      <c r="D420" s="2">
        <f>'PR-RAS'!E425</f>
        <v>0</v>
      </c>
      <c r="E420" s="2">
        <v>0</v>
      </c>
      <c r="F420" s="2">
        <v>0</v>
      </c>
      <c r="G420" s="3">
        <f t="shared" si="12"/>
        <v>11100.520910000005</v>
      </c>
      <c r="H420" s="3">
        <f t="shared" si="13"/>
        <v>0.10999999998603016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10839.410000000003</v>
      </c>
      <c r="D421" s="2">
        <f>'PR-RAS'!E426</f>
        <v>0</v>
      </c>
      <c r="E421" s="2">
        <v>0</v>
      </c>
      <c r="F421" s="2">
        <v>0</v>
      </c>
      <c r="G421" s="3">
        <f t="shared" si="12"/>
        <v>4552.552200000001</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15653.48000000001</v>
      </c>
      <c r="E422" s="2">
        <v>0</v>
      </c>
      <c r="F422" s="2">
        <v>0</v>
      </c>
      <c r="G422" s="3">
        <f t="shared" si="12"/>
        <v>13180.230160000008</v>
      </c>
      <c r="H422" s="3">
        <f t="shared" si="13"/>
        <v>0.48000000001047738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1557.68</v>
      </c>
      <c r="E423" s="2">
        <v>0</v>
      </c>
      <c r="F423" s="2">
        <v>0</v>
      </c>
      <c r="G423" s="3">
        <f t="shared" si="12"/>
        <v>1314.68192</v>
      </c>
      <c r="H423" s="3">
        <f t="shared" si="13"/>
        <v>0.31999999999993634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43519.81</v>
      </c>
      <c r="D424" s="2">
        <f>'PR-RAS'!E430</f>
        <v>0</v>
      </c>
      <c r="E424" s="2">
        <v>0</v>
      </c>
      <c r="F424" s="2">
        <v>0</v>
      </c>
      <c r="G424" s="3">
        <f t="shared" si="12"/>
        <v>18408.879629999999</v>
      </c>
      <c r="H424" s="3">
        <f t="shared" si="13"/>
        <v>0.19000000000232831</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43519.81</v>
      </c>
      <c r="D485" s="2">
        <f>'PR-RAS'!E491</f>
        <v>0</v>
      </c>
      <c r="E485" s="2">
        <v>0</v>
      </c>
      <c r="F485" s="2">
        <v>0</v>
      </c>
      <c r="G485" s="3">
        <f t="shared" si="12"/>
        <v>21063.588039999999</v>
      </c>
      <c r="H485" s="3">
        <f t="shared" si="13"/>
        <v>0.19000000000232831</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43519.81</v>
      </c>
      <c r="D496" s="2">
        <f>'PR-RAS'!E502</f>
        <v>0</v>
      </c>
      <c r="E496" s="2">
        <v>0</v>
      </c>
      <c r="F496" s="2">
        <v>0</v>
      </c>
      <c r="G496" s="3">
        <f t="shared" si="12"/>
        <v>21542.305949999998</v>
      </c>
      <c r="H496" s="3">
        <f t="shared" si="13"/>
        <v>0.19000000000232831</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43519.81</v>
      </c>
      <c r="D497" s="2">
        <f>'PR-RAS'!E503</f>
        <v>0</v>
      </c>
      <c r="E497" s="2">
        <v>0</v>
      </c>
      <c r="F497" s="2">
        <v>0</v>
      </c>
      <c r="G497" s="3">
        <f t="shared" si="12"/>
        <v>21585.82576</v>
      </c>
      <c r="H497" s="3">
        <f t="shared" si="13"/>
        <v>0.19000000000232831</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3540.9</v>
      </c>
      <c r="D529" s="2">
        <f>'PR-RAS'!E535</f>
        <v>7081.8</v>
      </c>
      <c r="E529" s="2">
        <v>0</v>
      </c>
      <c r="F529" s="2">
        <v>0</v>
      </c>
      <c r="G529" s="3">
        <f t="shared" ref="G529:G836" si="14">(B529/1000)*(C529*1+D529*2)</f>
        <v>9347.9760000000006</v>
      </c>
      <c r="H529" s="3">
        <f t="shared" ref="H529:H836" si="15">ABS(C529-ROUND(C529,0))+ABS(D529-ROUND(D529,0))</f>
        <v>0.29999999999972715</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3540.9</v>
      </c>
      <c r="D591" s="2">
        <f>'PR-RAS'!E597</f>
        <v>7081.8</v>
      </c>
      <c r="E591" s="2">
        <v>0</v>
      </c>
      <c r="F591" s="2">
        <v>0</v>
      </c>
      <c r="G591" s="3">
        <f t="shared" si="14"/>
        <v>10445.654999999999</v>
      </c>
      <c r="H591" s="3">
        <f t="shared" si="15"/>
        <v>0.29999999999972715</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3540.9</v>
      </c>
      <c r="D603" s="2">
        <f>'PR-RAS'!E609</f>
        <v>7081.8</v>
      </c>
      <c r="E603" s="2">
        <v>0</v>
      </c>
      <c r="F603" s="2">
        <v>0</v>
      </c>
      <c r="G603" s="3">
        <f t="shared" si="14"/>
        <v>10658.109</v>
      </c>
      <c r="H603" s="3">
        <f t="shared" si="15"/>
        <v>0.29999999999972715</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3540.9</v>
      </c>
      <c r="D604" s="2">
        <f>'PR-RAS'!E610</f>
        <v>7081.8</v>
      </c>
      <c r="E604" s="2">
        <v>0</v>
      </c>
      <c r="F604" s="2">
        <v>0</v>
      </c>
      <c r="G604" s="3">
        <f t="shared" si="14"/>
        <v>10675.8135</v>
      </c>
      <c r="H604" s="3">
        <f t="shared" si="15"/>
        <v>0.29999999999972715</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39978.909999999996</v>
      </c>
      <c r="D633" s="2">
        <f>'PR-RAS'!E639</f>
        <v>0</v>
      </c>
      <c r="E633" s="2">
        <v>0</v>
      </c>
      <c r="F633" s="2">
        <v>0</v>
      </c>
      <c r="G633" s="3">
        <f t="shared" si="14"/>
        <v>25266.671119999999</v>
      </c>
      <c r="H633" s="3">
        <f t="shared" si="15"/>
        <v>9.0000000003783498E-2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7081.8</v>
      </c>
      <c r="E634" s="2">
        <v>0</v>
      </c>
      <c r="F634" s="2">
        <v>0</v>
      </c>
      <c r="G634" s="3">
        <f t="shared" si="14"/>
        <v>8965.5588000000007</v>
      </c>
      <c r="H634" s="3">
        <f t="shared" si="15"/>
        <v>0.1999999999998181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25463.119999999999</v>
      </c>
      <c r="E635" s="2">
        <v>0</v>
      </c>
      <c r="F635" s="2">
        <v>0</v>
      </c>
      <c r="G635" s="3">
        <f t="shared" si="14"/>
        <v>32287.23616</v>
      </c>
      <c r="H635" s="3">
        <f t="shared" si="15"/>
        <v>0.11999999999898137</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729685.47</v>
      </c>
      <c r="D637" s="2">
        <f>'PR-RAS'!E643</f>
        <v>802732.31</v>
      </c>
      <c r="E637" s="2">
        <v>0</v>
      </c>
      <c r="F637" s="2">
        <v>0</v>
      </c>
      <c r="G637" s="3">
        <f t="shared" si="14"/>
        <v>1485155.4572399999</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716199.45000000007</v>
      </c>
      <c r="D638" s="2">
        <f>'PR-RAS'!E644</f>
        <v>788216.52</v>
      </c>
      <c r="E638" s="2">
        <v>0</v>
      </c>
      <c r="F638" s="2">
        <v>0</v>
      </c>
      <c r="G638" s="3">
        <f t="shared" si="14"/>
        <v>1460406.8961300002</v>
      </c>
      <c r="H638" s="3">
        <f t="shared" si="15"/>
        <v>0.93000000005122274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13486.019999999902</v>
      </c>
      <c r="D639" s="2">
        <f>'PR-RAS'!E645</f>
        <v>14515.790000000037</v>
      </c>
      <c r="E639" s="2">
        <v>0</v>
      </c>
      <c r="F639" s="2">
        <v>0</v>
      </c>
      <c r="G639" s="3">
        <f t="shared" si="14"/>
        <v>27126.228799999986</v>
      </c>
      <c r="H639" s="3">
        <f t="shared" si="15"/>
        <v>0.22999999986495823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10839.410000000003</v>
      </c>
      <c r="D641" s="2">
        <f>'PR-RAS'!E647</f>
        <v>9809.6399999999885</v>
      </c>
      <c r="E641" s="2">
        <v>0</v>
      </c>
      <c r="F641" s="2">
        <v>0</v>
      </c>
      <c r="G641" s="3">
        <f t="shared" si="14"/>
        <v>19493.561599999986</v>
      </c>
      <c r="H641" s="3">
        <f t="shared" si="15"/>
        <v>0.77000000001498847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24325.429999999906</v>
      </c>
      <c r="D643" s="2">
        <f>'PR-RAS'!E649</f>
        <v>24325.430000000026</v>
      </c>
      <c r="E643" s="2">
        <v>0</v>
      </c>
      <c r="F643" s="2">
        <v>0</v>
      </c>
      <c r="G643" s="3">
        <f t="shared" si="14"/>
        <v>46850.778179999972</v>
      </c>
      <c r="H643" s="3">
        <f t="shared" si="15"/>
        <v>0.85999999993146048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46292.9</v>
      </c>
      <c r="D645" s="2">
        <f>'PR-RAS'!E651</f>
        <v>0</v>
      </c>
      <c r="E645" s="2">
        <v>0</v>
      </c>
      <c r="F645" s="2">
        <v>0</v>
      </c>
      <c r="G645" s="3">
        <f t="shared" si="14"/>
        <v>29812.627600000003</v>
      </c>
      <c r="H645" s="3">
        <f t="shared" si="15"/>
        <v>9.9999999998544808E-2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14200.25</v>
      </c>
      <c r="D646" s="2">
        <f>'PR-RAS'!E653</f>
        <v>23457.73</v>
      </c>
      <c r="E646" s="2">
        <v>0</v>
      </c>
      <c r="F646" s="2">
        <v>0</v>
      </c>
      <c r="G646" s="3">
        <f t="shared" si="14"/>
        <v>39419.632949999999</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85630.080000000002</v>
      </c>
      <c r="D647" s="2">
        <f>'PR-RAS'!E654</f>
        <v>3928.46</v>
      </c>
      <c r="E647" s="2">
        <v>0</v>
      </c>
      <c r="F647" s="2">
        <v>0</v>
      </c>
      <c r="G647" s="3">
        <f t="shared" si="14"/>
        <v>60392.601999999999</v>
      </c>
      <c r="H647" s="3">
        <f t="shared" si="15"/>
        <v>0.54000000000178261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76372.600000000006</v>
      </c>
      <c r="D648" s="2">
        <f>'PR-RAS'!E655</f>
        <v>27344.14</v>
      </c>
      <c r="E648" s="2">
        <v>0</v>
      </c>
      <c r="F648" s="2">
        <v>0</v>
      </c>
      <c r="G648" s="3">
        <f t="shared" si="14"/>
        <v>84796.389360000001</v>
      </c>
      <c r="H648" s="3">
        <f t="shared" si="15"/>
        <v>0.53999999999359716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23457.729999999996</v>
      </c>
      <c r="D649" s="2">
        <f>'PR-RAS'!E656</f>
        <v>42.049999999999272</v>
      </c>
      <c r="E649" s="2">
        <v>0</v>
      </c>
      <c r="F649" s="2">
        <v>0</v>
      </c>
      <c r="G649" s="3">
        <f t="shared" si="14"/>
        <v>15255.105839999997</v>
      </c>
      <c r="H649" s="3">
        <f t="shared" si="15"/>
        <v>0.32000000000334694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591160.31000000006</v>
      </c>
      <c r="D676" s="2">
        <f>'PR-RAS'!E683</f>
        <v>681983.72</v>
      </c>
      <c r="E676" s="2">
        <v>0</v>
      </c>
      <c r="F676" s="2">
        <v>0</v>
      </c>
      <c r="G676" s="3">
        <f t="shared" si="14"/>
        <v>1319711.2312500002</v>
      </c>
      <c r="H676" s="3">
        <f t="shared" si="15"/>
        <v>0.59000000008381903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2971.91</v>
      </c>
      <c r="D677" s="2">
        <f>'PR-RAS'!E684</f>
        <v>30248</v>
      </c>
      <c r="E677" s="2">
        <v>0</v>
      </c>
      <c r="F677" s="2">
        <v>0</v>
      </c>
      <c r="G677" s="3">
        <f t="shared" si="14"/>
        <v>42904.307160000004</v>
      </c>
      <c r="H677" s="3">
        <f t="shared" si="15"/>
        <v>9.0000000000145519E-2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2868.06</v>
      </c>
      <c r="D678" s="2">
        <f>'PR-RAS'!E685</f>
        <v>0</v>
      </c>
      <c r="E678" s="2">
        <v>0</v>
      </c>
      <c r="F678" s="2">
        <v>0</v>
      </c>
      <c r="G678" s="3">
        <f t="shared" si="14"/>
        <v>1941.6766200000002</v>
      </c>
      <c r="H678" s="3">
        <f t="shared" si="15"/>
        <v>5.999999999994543E-2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30552</v>
      </c>
      <c r="D695" s="2">
        <f>'PR-RAS'!E702</f>
        <v>0</v>
      </c>
      <c r="E695" s="2">
        <v>0</v>
      </c>
      <c r="F695" s="2">
        <v>0</v>
      </c>
      <c r="G695" s="3">
        <f t="shared" si="14"/>
        <v>21203.088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26033.279999999999</v>
      </c>
      <c r="D727" s="2">
        <f>'PR-RAS'!E734</f>
        <v>20828.27</v>
      </c>
      <c r="E727" s="2">
        <v>0</v>
      </c>
      <c r="F727" s="2">
        <v>0</v>
      </c>
      <c r="G727" s="3">
        <f t="shared" si="14"/>
        <v>49142.80932</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1400.1</v>
      </c>
      <c r="D729" s="2">
        <f>'PR-RAS'!E736</f>
        <v>821.9</v>
      </c>
      <c r="E729" s="2">
        <v>0</v>
      </c>
      <c r="F729" s="2">
        <v>0</v>
      </c>
      <c r="G729" s="3">
        <f t="shared" si="14"/>
        <v>2215.9591999999998</v>
      </c>
      <c r="H729" s="3">
        <f t="shared" si="15"/>
        <v>0.19999999999993179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925.02</v>
      </c>
      <c r="E731" s="2">
        <v>0</v>
      </c>
      <c r="F731" s="2">
        <v>0</v>
      </c>
      <c r="G731" s="3">
        <f t="shared" si="14"/>
        <v>1350.5291999999999</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800.32</v>
      </c>
      <c r="E844" s="2">
        <v>0</v>
      </c>
      <c r="F844" s="2">
        <v>0</v>
      </c>
      <c r="G844" s="3">
        <f t="shared" si="34"/>
        <v>1349.33952</v>
      </c>
      <c r="H844" s="3">
        <f t="shared" si="35"/>
        <v>0.32000000000005002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725.26</v>
      </c>
      <c r="D848" s="2">
        <f>'PR-RAS'!E855</f>
        <v>0</v>
      </c>
      <c r="E848" s="2">
        <v>0</v>
      </c>
      <c r="F848" s="2">
        <v>0</v>
      </c>
      <c r="G848" s="3">
        <f t="shared" si="34"/>
        <v>614.29521999999997</v>
      </c>
      <c r="H848" s="3">
        <f t="shared" si="35"/>
        <v>0.25999999999999091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43519.81</v>
      </c>
      <c r="D907" s="2">
        <f>'PR-RAS'!E914</f>
        <v>0</v>
      </c>
      <c r="E907" s="2">
        <v>0</v>
      </c>
      <c r="F907" s="2">
        <v>0</v>
      </c>
      <c r="G907" s="3">
        <f t="shared" si="34"/>
        <v>39428.94786</v>
      </c>
      <c r="H907" s="3">
        <f t="shared" si="35"/>
        <v>0.19000000000232831</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3540.9</v>
      </c>
      <c r="D975" s="2">
        <f>'PR-RAS'!E982</f>
        <v>7081.8</v>
      </c>
      <c r="E975" s="2">
        <v>0</v>
      </c>
      <c r="F975" s="2">
        <v>0</v>
      </c>
      <c r="G975" s="3">
        <f t="shared" si="34"/>
        <v>17244.183000000001</v>
      </c>
      <c r="H975" s="3">
        <f t="shared" si="35"/>
        <v>0.29999999999972715</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41159.21</v>
      </c>
      <c r="D1005" s="2">
        <f>'PR-RAS'!E1014</f>
        <v>34077.410000000003</v>
      </c>
      <c r="E1005" s="2">
        <v>0</v>
      </c>
      <c r="F1005" s="2">
        <v>0</v>
      </c>
      <c r="G1005" s="3">
        <f t="shared" si="34"/>
        <v>109751.28612</v>
      </c>
      <c r="H1005" s="3">
        <f t="shared" si="35"/>
        <v>0.62000000000261934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41159.21</v>
      </c>
      <c r="D1006" s="2">
        <f>'PR-RAS'!E1015</f>
        <v>0</v>
      </c>
      <c r="E1006" s="2">
        <v>0</v>
      </c>
      <c r="F1006" s="2">
        <v>0</v>
      </c>
      <c r="G1006" s="3">
        <f t="shared" si="34"/>
        <v>41365.006049999996</v>
      </c>
      <c r="H1006" s="3">
        <f t="shared" si="35"/>
        <v>0.20999999999912689</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544083.51</v>
      </c>
      <c r="D1011" s="7">
        <f>BILANCA!E6</f>
        <v>526115.79999999993</v>
      </c>
      <c r="E1011" s="7">
        <v>0</v>
      </c>
      <c r="F1011" s="7">
        <v>0</v>
      </c>
      <c r="G1011" s="8">
        <f t="shared" ref="G1011:G1306" si="38">B1011/1000*C1011+B1011/500*D1011</f>
        <v>1596.31511</v>
      </c>
      <c r="H1011" s="8">
        <f t="shared" si="35"/>
        <v>0.69000000006053597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472255.66</v>
      </c>
      <c r="D1012" s="2">
        <f>BILANCA!E7</f>
        <v>484913.58999999997</v>
      </c>
      <c r="E1012" s="2">
        <v>0</v>
      </c>
      <c r="F1012" s="2">
        <v>0</v>
      </c>
      <c r="G1012" s="3">
        <f t="shared" si="38"/>
        <v>2884.1656800000001</v>
      </c>
      <c r="H1012" s="3">
        <f t="shared" si="35"/>
        <v>0.75000000005820766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49950.69</v>
      </c>
      <c r="D1013" s="2">
        <f>BILANCA!E8</f>
        <v>49950.69</v>
      </c>
      <c r="E1013" s="2">
        <v>0</v>
      </c>
      <c r="F1013" s="2">
        <v>0</v>
      </c>
      <c r="G1013" s="3">
        <f t="shared" si="38"/>
        <v>449.55620999999996</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49950.69</v>
      </c>
      <c r="D1014" s="2">
        <f>BILANCA!E9</f>
        <v>49950.69</v>
      </c>
      <c r="E1014" s="2">
        <v>0</v>
      </c>
      <c r="F1014" s="2">
        <v>0</v>
      </c>
      <c r="G1014" s="3">
        <f t="shared" si="38"/>
        <v>599.40827999999999</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422304.97</v>
      </c>
      <c r="D1017" s="2">
        <f>BILANCA!E12</f>
        <v>434962.89999999997</v>
      </c>
      <c r="E1017" s="2">
        <v>0</v>
      </c>
      <c r="F1017" s="2">
        <v>0</v>
      </c>
      <c r="G1017" s="3">
        <f t="shared" si="38"/>
        <v>9045.615389999999</v>
      </c>
      <c r="H1017" s="3">
        <f t="shared" si="35"/>
        <v>0.13000000006286427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325902.23</v>
      </c>
      <c r="D1018" s="2">
        <f>BILANCA!E13</f>
        <v>353702.85</v>
      </c>
      <c r="E1018" s="2">
        <v>0</v>
      </c>
      <c r="F1018" s="2">
        <v>0</v>
      </c>
      <c r="G1018" s="3">
        <f t="shared" si="38"/>
        <v>8266.4634399999995</v>
      </c>
      <c r="H1018" s="3">
        <f t="shared" si="35"/>
        <v>0.38000000000465661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494294.13</v>
      </c>
      <c r="D1020" s="2">
        <f>BILANCA!E15</f>
        <v>528231.63</v>
      </c>
      <c r="E1020" s="2">
        <v>0</v>
      </c>
      <c r="F1020" s="2">
        <v>0</v>
      </c>
      <c r="G1020" s="3">
        <f t="shared" si="38"/>
        <v>15507.573900000001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168391.9</v>
      </c>
      <c r="D1023" s="2">
        <f>BILANCA!E18</f>
        <v>174528.78</v>
      </c>
      <c r="E1023" s="2">
        <v>0</v>
      </c>
      <c r="F1023" s="2">
        <v>0</v>
      </c>
      <c r="G1023" s="3">
        <f t="shared" si="38"/>
        <v>6726.8429799999994</v>
      </c>
      <c r="H1023" s="3">
        <f t="shared" si="35"/>
        <v>0.32000000000698492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6925.859999999986</v>
      </c>
      <c r="D1024" s="2">
        <f>BILANCA!E19</f>
        <v>0</v>
      </c>
      <c r="E1024" s="2">
        <v>0</v>
      </c>
      <c r="F1024" s="2">
        <v>0</v>
      </c>
      <c r="G1024" s="3">
        <f t="shared" si="38"/>
        <v>96.962039999999803</v>
      </c>
      <c r="H1024" s="3">
        <f t="shared" si="35"/>
        <v>0.14000000001396984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67709.509999999995</v>
      </c>
      <c r="D1025" s="2">
        <f>BILANCA!E20</f>
        <v>69092.850000000006</v>
      </c>
      <c r="E1025" s="2">
        <v>0</v>
      </c>
      <c r="F1025" s="2">
        <v>0</v>
      </c>
      <c r="G1025" s="3">
        <f t="shared" si="38"/>
        <v>3088.4281499999997</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2534.14</v>
      </c>
      <c r="D1026" s="2">
        <f>BILANCA!E21</f>
        <v>2534.14</v>
      </c>
      <c r="E1026" s="2">
        <v>0</v>
      </c>
      <c r="F1026" s="2">
        <v>0</v>
      </c>
      <c r="G1026" s="3">
        <f t="shared" si="38"/>
        <v>121.63871999999999</v>
      </c>
      <c r="H1026" s="3">
        <f t="shared" si="35"/>
        <v>0.27999999999974534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9189.31</v>
      </c>
      <c r="D1027" s="2">
        <f>BILANCA!E22</f>
        <v>9189.31</v>
      </c>
      <c r="E1027" s="2">
        <v>0</v>
      </c>
      <c r="F1027" s="2">
        <v>0</v>
      </c>
      <c r="G1027" s="3">
        <f t="shared" si="38"/>
        <v>468.65481</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4769.6499999999996</v>
      </c>
      <c r="D1030" s="2">
        <f>BILANCA!E25</f>
        <v>4769.6499999999996</v>
      </c>
      <c r="E1030" s="2">
        <v>0</v>
      </c>
      <c r="F1030" s="2">
        <v>0</v>
      </c>
      <c r="G1030" s="3">
        <f t="shared" si="38"/>
        <v>286.17899999999997</v>
      </c>
      <c r="H1030" s="3">
        <f t="shared" si="35"/>
        <v>0.7000000000007276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6911.62</v>
      </c>
      <c r="D1031" s="2">
        <f>BILANCA!E26</f>
        <v>6911.62</v>
      </c>
      <c r="E1031" s="2">
        <v>0</v>
      </c>
      <c r="F1031" s="2">
        <v>0</v>
      </c>
      <c r="G1031" s="3">
        <f t="shared" si="38"/>
        <v>435.43206000000004</v>
      </c>
      <c r="H1031" s="3">
        <f t="shared" si="35"/>
        <v>0.76000000000021828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84188.37</v>
      </c>
      <c r="D1033" s="2">
        <f>BILANCA!E28</f>
        <v>92497.57</v>
      </c>
      <c r="E1033" s="2">
        <v>0</v>
      </c>
      <c r="F1033" s="2">
        <v>0</v>
      </c>
      <c r="G1033" s="3">
        <f t="shared" si="38"/>
        <v>6191.22073</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46347.520000000004</v>
      </c>
      <c r="D1034" s="2">
        <f>BILANCA!E29</f>
        <v>32737.55</v>
      </c>
      <c r="E1034" s="2">
        <v>0</v>
      </c>
      <c r="F1034" s="2">
        <v>0</v>
      </c>
      <c r="G1034" s="3">
        <f t="shared" si="38"/>
        <v>2683.7428799999998</v>
      </c>
      <c r="H1034" s="3">
        <f t="shared" si="35"/>
        <v>0.92999999999665306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68443.53</v>
      </c>
      <c r="D1035" s="2">
        <f>BILANCA!E30</f>
        <v>54833.56</v>
      </c>
      <c r="E1035" s="2">
        <v>0</v>
      </c>
      <c r="F1035" s="2">
        <v>0</v>
      </c>
      <c r="G1035" s="3">
        <f t="shared" si="38"/>
        <v>4452.7662499999997</v>
      </c>
      <c r="H1035" s="3">
        <f t="shared" si="35"/>
        <v>0.91000000000349246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22096.01</v>
      </c>
      <c r="D1039" s="2">
        <f>BILANCA!E34</f>
        <v>22096.01</v>
      </c>
      <c r="E1039" s="2">
        <v>0</v>
      </c>
      <c r="F1039" s="2">
        <v>0</v>
      </c>
      <c r="G1039" s="3">
        <f t="shared" si="38"/>
        <v>1922.3528699999997</v>
      </c>
      <c r="H1039" s="3">
        <f t="shared" si="35"/>
        <v>1.9999999996798579E-2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43129.359999999993</v>
      </c>
      <c r="D1040" s="2">
        <f>BILANCA!E35</f>
        <v>48522.5</v>
      </c>
      <c r="E1040" s="2">
        <v>0</v>
      </c>
      <c r="F1040" s="2">
        <v>0</v>
      </c>
      <c r="G1040" s="3">
        <f t="shared" si="38"/>
        <v>4205.2307999999994</v>
      </c>
      <c r="H1040" s="3">
        <f t="shared" si="35"/>
        <v>0.85999999999330612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39413.089999999997</v>
      </c>
      <c r="D1041" s="2">
        <f>BILANCA!E36</f>
        <v>44806.23</v>
      </c>
      <c r="E1041" s="2">
        <v>0</v>
      </c>
      <c r="F1041" s="2">
        <v>0</v>
      </c>
      <c r="G1041" s="3">
        <f t="shared" si="38"/>
        <v>3999.79205</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3716.27</v>
      </c>
      <c r="D1042" s="2">
        <f>BILANCA!E37</f>
        <v>3716.27</v>
      </c>
      <c r="E1042" s="2">
        <v>0</v>
      </c>
      <c r="F1042" s="2">
        <v>0</v>
      </c>
      <c r="G1042" s="3">
        <f t="shared" si="38"/>
        <v>356.76192000000003</v>
      </c>
      <c r="H1042" s="3">
        <f t="shared" si="35"/>
        <v>0.53999999999996362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186.34</v>
      </c>
      <c r="D1047" s="2">
        <f>BILANCA!E42</f>
        <v>186.34</v>
      </c>
      <c r="E1047" s="2">
        <v>0</v>
      </c>
      <c r="F1047" s="2">
        <v>0</v>
      </c>
      <c r="G1047" s="3">
        <f t="shared" si="38"/>
        <v>20.68374</v>
      </c>
      <c r="H1047" s="3">
        <f t="shared" si="35"/>
        <v>0.68000000000000682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186.34</v>
      </c>
      <c r="D1049" s="2">
        <f>BILANCA!E44</f>
        <v>186.34</v>
      </c>
      <c r="E1049" s="2">
        <v>0</v>
      </c>
      <c r="F1049" s="2">
        <v>0</v>
      </c>
      <c r="G1049" s="3">
        <f t="shared" si="38"/>
        <v>21.801780000000001</v>
      </c>
      <c r="H1049" s="3">
        <f t="shared" si="35"/>
        <v>0.68000000000000682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726.71</v>
      </c>
      <c r="D1052" s="2">
        <f>BILANCA!E47</f>
        <v>726.71</v>
      </c>
      <c r="E1052" s="2">
        <v>0</v>
      </c>
      <c r="F1052" s="2">
        <v>0</v>
      </c>
      <c r="G1052" s="3">
        <f t="shared" si="38"/>
        <v>91.565460000000002</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726.71</v>
      </c>
      <c r="D1055" s="2">
        <f>BILANCA!E50</f>
        <v>726.71</v>
      </c>
      <c r="E1055" s="2">
        <v>0</v>
      </c>
      <c r="F1055" s="2">
        <v>0</v>
      </c>
      <c r="G1055" s="3">
        <f t="shared" si="38"/>
        <v>98.105850000000004</v>
      </c>
      <c r="H1055" s="3">
        <f t="shared" si="35"/>
        <v>0.57999999999992724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19014.63</v>
      </c>
      <c r="D1059" s="2">
        <f>BILANCA!E54</f>
        <v>21430.36</v>
      </c>
      <c r="E1059" s="2">
        <v>0</v>
      </c>
      <c r="F1059" s="2">
        <v>0</v>
      </c>
      <c r="G1059" s="3">
        <f t="shared" si="38"/>
        <v>3031.8921500000001</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19014.63</v>
      </c>
      <c r="D1060" s="2">
        <f>BILANCA!E55</f>
        <v>21430.36</v>
      </c>
      <c r="E1060" s="2">
        <v>0</v>
      </c>
      <c r="F1060" s="2">
        <v>0</v>
      </c>
      <c r="G1060" s="3">
        <f t="shared" si="38"/>
        <v>3093.7674999999999</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71827.850000000006</v>
      </c>
      <c r="D1074" s="2">
        <f>BILANCA!E69</f>
        <v>41202.21</v>
      </c>
      <c r="E1074" s="2">
        <v>0</v>
      </c>
      <c r="F1074" s="2">
        <v>0</v>
      </c>
      <c r="G1074" s="3">
        <f t="shared" si="38"/>
        <v>9870.8652800000018</v>
      </c>
      <c r="H1074" s="3">
        <f t="shared" si="35"/>
        <v>0.35999999999330612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23457.73</v>
      </c>
      <c r="D1075" s="2">
        <f>BILANCA!E70</f>
        <v>42.05</v>
      </c>
      <c r="E1075" s="2">
        <v>0</v>
      </c>
      <c r="F1075" s="2">
        <v>0</v>
      </c>
      <c r="G1075" s="3">
        <f t="shared" si="38"/>
        <v>1530.2189499999999</v>
      </c>
      <c r="H1075" s="3">
        <f t="shared" si="35"/>
        <v>0.32000000000043372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23380.11</v>
      </c>
      <c r="D1076" s="2">
        <f>BILANCA!E71</f>
        <v>0</v>
      </c>
      <c r="E1076" s="2">
        <v>0</v>
      </c>
      <c r="F1076" s="2">
        <v>0</v>
      </c>
      <c r="G1076" s="3">
        <f t="shared" si="38"/>
        <v>1543.08726</v>
      </c>
      <c r="H1076" s="3">
        <f t="shared" si="35"/>
        <v>0.11000000000058208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23380.11</v>
      </c>
      <c r="D1078" s="2">
        <f>BILANCA!E73</f>
        <v>0</v>
      </c>
      <c r="E1078" s="2">
        <v>0</v>
      </c>
      <c r="F1078" s="2">
        <v>0</v>
      </c>
      <c r="G1078" s="3">
        <f t="shared" si="38"/>
        <v>1589.8474800000001</v>
      </c>
      <c r="H1078" s="3">
        <f t="shared" si="35"/>
        <v>0.11000000000058208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77.62</v>
      </c>
      <c r="D1085" s="2">
        <f>BILANCA!E80</f>
        <v>42.05</v>
      </c>
      <c r="E1085" s="2">
        <v>0</v>
      </c>
      <c r="F1085" s="2">
        <v>0</v>
      </c>
      <c r="G1085" s="3">
        <f t="shared" si="38"/>
        <v>12.129</v>
      </c>
      <c r="H1085" s="3">
        <f t="shared" si="35"/>
        <v>0.42999999999999261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2077.2199999999998</v>
      </c>
      <c r="D1087" s="2">
        <f>BILANCA!E82</f>
        <v>2077.2199999999998</v>
      </c>
      <c r="E1087" s="2">
        <v>0</v>
      </c>
      <c r="F1087" s="2">
        <v>0</v>
      </c>
      <c r="G1087" s="3">
        <f t="shared" si="38"/>
        <v>479.83781999999997</v>
      </c>
      <c r="H1087" s="3">
        <f t="shared" si="35"/>
        <v>0.43999999999959982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2077.2199999999998</v>
      </c>
      <c r="D1092" s="2">
        <f>BILANCA!E87</f>
        <v>2077.2199999999998</v>
      </c>
      <c r="E1092" s="2">
        <v>0</v>
      </c>
      <c r="F1092" s="2">
        <v>0</v>
      </c>
      <c r="G1092" s="3">
        <f t="shared" si="38"/>
        <v>510.99611999999991</v>
      </c>
      <c r="H1092" s="3">
        <f t="shared" si="35"/>
        <v>0.43999999999959982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39082.94</v>
      </c>
      <c r="E1152" s="2">
        <v>0</v>
      </c>
      <c r="F1152" s="2">
        <v>0</v>
      </c>
      <c r="G1152" s="3">
        <f t="shared" si="38"/>
        <v>11099.554959999999</v>
      </c>
      <c r="H1152" s="3">
        <f t="shared" si="41"/>
        <v>5.9999999997671694E-2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39082.94</v>
      </c>
      <c r="E1167" s="2">
        <v>0</v>
      </c>
      <c r="F1167" s="2">
        <v>0</v>
      </c>
      <c r="G1167" s="3">
        <f t="shared" si="38"/>
        <v>12272.043160000001</v>
      </c>
      <c r="H1167" s="3">
        <f t="shared" si="41"/>
        <v>5.9999999997671694E-2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46292.9</v>
      </c>
      <c r="D1176" s="2">
        <f>BILANCA!E171</f>
        <v>0</v>
      </c>
      <c r="E1176" s="2">
        <v>0</v>
      </c>
      <c r="F1176" s="2">
        <v>0</v>
      </c>
      <c r="G1176" s="3">
        <f t="shared" si="38"/>
        <v>7684.6214000000009</v>
      </c>
      <c r="H1176" s="3">
        <f t="shared" si="41"/>
        <v>9.9999999998544808E-2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46292.9</v>
      </c>
      <c r="D1179" s="2">
        <f>BILANCA!E174</f>
        <v>0</v>
      </c>
      <c r="E1179" s="2">
        <v>0</v>
      </c>
      <c r="F1179" s="2">
        <v>0</v>
      </c>
      <c r="G1179" s="3">
        <f t="shared" si="38"/>
        <v>7823.5001000000011</v>
      </c>
      <c r="H1179" s="3">
        <f t="shared" si="41"/>
        <v>9.9999999998544808E-2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544083.51</v>
      </c>
      <c r="D1180" s="2">
        <f>BILANCA!E176</f>
        <v>526115.79999999993</v>
      </c>
      <c r="E1180" s="2">
        <v>0</v>
      </c>
      <c r="F1180" s="2">
        <v>0</v>
      </c>
      <c r="G1180" s="3">
        <f t="shared" si="38"/>
        <v>271373.5687</v>
      </c>
      <c r="H1180" s="3">
        <f t="shared" si="41"/>
        <v>0.69000000006053597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88678.22</v>
      </c>
      <c r="D1181" s="2">
        <f>BILANCA!E177</f>
        <v>47767.840000000004</v>
      </c>
      <c r="E1181" s="2">
        <v>0</v>
      </c>
      <c r="F1181" s="2">
        <v>0</v>
      </c>
      <c r="G1181" s="3">
        <f t="shared" si="38"/>
        <v>31500.576900000004</v>
      </c>
      <c r="H1181" s="3">
        <f t="shared" si="41"/>
        <v>0.37999999999738066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47519.009999999995</v>
      </c>
      <c r="D1182" s="2">
        <f>BILANCA!E178</f>
        <v>8804.5499999999993</v>
      </c>
      <c r="E1182" s="2">
        <v>0</v>
      </c>
      <c r="F1182" s="2">
        <v>0</v>
      </c>
      <c r="G1182" s="3">
        <f t="shared" si="38"/>
        <v>11202.034919999998</v>
      </c>
      <c r="H1182" s="3">
        <f t="shared" si="41"/>
        <v>0.45999999999548891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40626.29</v>
      </c>
      <c r="D1183" s="2">
        <f>BILANCA!E179</f>
        <v>1306.2</v>
      </c>
      <c r="E1183" s="2">
        <v>0</v>
      </c>
      <c r="F1183" s="2">
        <v>0</v>
      </c>
      <c r="G1183" s="3">
        <f t="shared" si="38"/>
        <v>7480.2933699999994</v>
      </c>
      <c r="H1183" s="3">
        <f t="shared" si="41"/>
        <v>0.49000000000091859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4119.13</v>
      </c>
      <c r="D1184" s="2">
        <f>BILANCA!E180</f>
        <v>5162.09</v>
      </c>
      <c r="E1184" s="2">
        <v>0</v>
      </c>
      <c r="F1184" s="2">
        <v>0</v>
      </c>
      <c r="G1184" s="3">
        <f t="shared" si="38"/>
        <v>2513.1359400000001</v>
      </c>
      <c r="H1184" s="3">
        <f t="shared" si="41"/>
        <v>0.22000000000025466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106.21</v>
      </c>
      <c r="D1185" s="2">
        <f>BILANCA!E181</f>
        <v>66.36</v>
      </c>
      <c r="E1185" s="2">
        <v>0</v>
      </c>
      <c r="F1185" s="2">
        <v>0</v>
      </c>
      <c r="G1185" s="3">
        <f t="shared" si="38"/>
        <v>41.812749999999994</v>
      </c>
      <c r="H1185" s="3">
        <f t="shared" si="41"/>
        <v>0.56999999999999318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106.21</v>
      </c>
      <c r="D1188" s="2">
        <f>BILANCA!E184</f>
        <v>66.36</v>
      </c>
      <c r="E1188" s="2">
        <v>0</v>
      </c>
      <c r="F1188" s="2">
        <v>0</v>
      </c>
      <c r="G1188" s="3">
        <f t="shared" si="38"/>
        <v>42.529539999999997</v>
      </c>
      <c r="H1188" s="3">
        <f t="shared" si="41"/>
        <v>0.56999999999999318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2667.38</v>
      </c>
      <c r="D1200" s="2">
        <f>BILANCA!E196</f>
        <v>2269.9</v>
      </c>
      <c r="E1200" s="2">
        <v>0</v>
      </c>
      <c r="F1200" s="2">
        <v>0</v>
      </c>
      <c r="G1200" s="3">
        <f t="shared" si="38"/>
        <v>1369.3642</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4885.88</v>
      </c>
      <c r="E1201" s="2">
        <v>0</v>
      </c>
      <c r="F1201" s="2">
        <v>0</v>
      </c>
      <c r="G1201" s="3">
        <f t="shared" si="38"/>
        <v>1866.40616</v>
      </c>
      <c r="H1201" s="3">
        <f t="shared" si="41"/>
        <v>0.11999999999989086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4885.88</v>
      </c>
      <c r="E1203" s="2">
        <v>0</v>
      </c>
      <c r="F1203" s="2">
        <v>0</v>
      </c>
      <c r="G1203" s="3">
        <f t="shared" si="44"/>
        <v>1885.9496800000002</v>
      </c>
      <c r="H1203" s="3">
        <f t="shared" si="45"/>
        <v>0.11999999999989086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41159.21</v>
      </c>
      <c r="D1223" s="2">
        <f>BILANCA!E219</f>
        <v>34077.410000000003</v>
      </c>
      <c r="E1223" s="2">
        <v>0</v>
      </c>
      <c r="F1223" s="2">
        <v>0</v>
      </c>
      <c r="G1223" s="3">
        <f t="shared" si="38"/>
        <v>23283.88839</v>
      </c>
      <c r="H1223" s="3">
        <f t="shared" si="41"/>
        <v>0.62000000000261934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41159.21</v>
      </c>
      <c r="D1224" s="2">
        <f>BILANCA!E220</f>
        <v>34077.410000000003</v>
      </c>
      <c r="E1224" s="2">
        <v>0</v>
      </c>
      <c r="F1224" s="2">
        <v>0</v>
      </c>
      <c r="G1224" s="3">
        <f t="shared" si="38"/>
        <v>23393.202420000001</v>
      </c>
      <c r="H1224" s="3">
        <f t="shared" si="41"/>
        <v>0.62000000000261934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41159.21</v>
      </c>
      <c r="D1231" s="2">
        <f>BILANCA!E227</f>
        <v>34077.410000000003</v>
      </c>
      <c r="E1231" s="2">
        <v>0</v>
      </c>
      <c r="F1231" s="2">
        <v>0</v>
      </c>
      <c r="G1231" s="3">
        <f t="shared" si="38"/>
        <v>24158.400630000004</v>
      </c>
      <c r="H1231" s="3">
        <f t="shared" si="41"/>
        <v>0.62000000000261934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455405.29</v>
      </c>
      <c r="D1255" s="2">
        <f>BILANCA!E251</f>
        <v>478347.95999999996</v>
      </c>
      <c r="E1255" s="2">
        <v>0</v>
      </c>
      <c r="F1255" s="2">
        <v>0</v>
      </c>
      <c r="G1255" s="3">
        <f t="shared" si="38"/>
        <v>345964.79644999997</v>
      </c>
      <c r="H1255" s="3">
        <f t="shared" si="41"/>
        <v>0.33000000001629815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431079.86</v>
      </c>
      <c r="D1256" s="2">
        <f>BILANCA!E252</f>
        <v>452464.85</v>
      </c>
      <c r="E1256" s="2">
        <v>0</v>
      </c>
      <c r="F1256" s="2">
        <v>0</v>
      </c>
      <c r="G1256" s="3">
        <f t="shared" si="38"/>
        <v>328658.35175999999</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472239.07</v>
      </c>
      <c r="D1257" s="2">
        <f>BILANCA!E253</f>
        <v>486542.26</v>
      </c>
      <c r="E1257" s="2">
        <v>0</v>
      </c>
      <c r="F1257" s="2">
        <v>0</v>
      </c>
      <c r="G1257" s="3">
        <f t="shared" si="38"/>
        <v>356994.92673000001</v>
      </c>
      <c r="H1257" s="3">
        <f t="shared" si="41"/>
        <v>0.33000000001629815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41159.21</v>
      </c>
      <c r="D1258" s="2">
        <f>BILANCA!E254</f>
        <v>34077.410000000003</v>
      </c>
      <c r="E1258" s="2">
        <v>0</v>
      </c>
      <c r="F1258" s="2">
        <v>0</v>
      </c>
      <c r="G1258" s="3">
        <f t="shared" si="38"/>
        <v>27109.879440000004</v>
      </c>
      <c r="H1258" s="3">
        <f t="shared" si="41"/>
        <v>0.62000000000261934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24325.429999999993</v>
      </c>
      <c r="D1259" s="2">
        <f>BILANCA!E255</f>
        <v>24325.429999999993</v>
      </c>
      <c r="E1259" s="2">
        <v>0</v>
      </c>
      <c r="F1259" s="2">
        <v>0</v>
      </c>
      <c r="G1259" s="3">
        <f t="shared" si="38"/>
        <v>18171.096209999996</v>
      </c>
      <c r="H1259" s="3">
        <f t="shared" si="41"/>
        <v>0.85999999998603016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239144.25</v>
      </c>
      <c r="D1260" s="2">
        <f>BILANCA!E256</f>
        <v>239144.25</v>
      </c>
      <c r="E1260" s="2">
        <v>0</v>
      </c>
      <c r="F1260" s="2">
        <v>0</v>
      </c>
      <c r="G1260" s="3">
        <f t="shared" si="38"/>
        <v>179358.1875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199165.34</v>
      </c>
      <c r="D1261" s="2">
        <f>BILANCA!E257</f>
        <v>199165.34</v>
      </c>
      <c r="E1261" s="2">
        <v>0</v>
      </c>
      <c r="F1261" s="2">
        <v>0</v>
      </c>
      <c r="G1261" s="3">
        <f t="shared" si="38"/>
        <v>149971.50102</v>
      </c>
      <c r="H1261" s="3">
        <f t="shared" si="41"/>
        <v>0.67999999999301508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39978.910000000003</v>
      </c>
      <c r="D1263" s="2">
        <f>BILANCA!E259</f>
        <v>39978.910000000003</v>
      </c>
      <c r="E1263" s="2">
        <v>0</v>
      </c>
      <c r="F1263" s="2">
        <v>0</v>
      </c>
      <c r="G1263" s="3">
        <f t="shared" si="38"/>
        <v>30343.992689999999</v>
      </c>
      <c r="H1263" s="3">
        <f t="shared" si="41"/>
        <v>0.17999999999301508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214818.82</v>
      </c>
      <c r="D1264" s="2">
        <f>BILANCA!E260</f>
        <v>214818.82</v>
      </c>
      <c r="E1264" s="2">
        <v>0</v>
      </c>
      <c r="F1264" s="2">
        <v>0</v>
      </c>
      <c r="G1264" s="3">
        <f t="shared" si="38"/>
        <v>163691.94084</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214818.82</v>
      </c>
      <c r="D1266" s="2">
        <f>BILANCA!E262</f>
        <v>214818.82</v>
      </c>
      <c r="E1266" s="2">
        <v>0</v>
      </c>
      <c r="F1266" s="2">
        <v>0</v>
      </c>
      <c r="G1266" s="3">
        <f t="shared" si="38"/>
        <v>164980.85376000003</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1557.6799999999998</v>
      </c>
      <c r="E1278" s="2">
        <v>0</v>
      </c>
      <c r="F1278" s="2">
        <v>0</v>
      </c>
      <c r="G1278" s="3">
        <f t="shared" si="38"/>
        <v>834.91647999999998</v>
      </c>
      <c r="H1278" s="3">
        <f t="shared" si="41"/>
        <v>0.32000000000016371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1541.09</v>
      </c>
      <c r="E1281" s="2">
        <v>0</v>
      </c>
      <c r="F1281" s="2">
        <v>0</v>
      </c>
      <c r="G1281" s="3">
        <f t="shared" si="48"/>
        <v>835.27078000000006</v>
      </c>
      <c r="H1281" s="3">
        <f t="shared" si="49"/>
        <v>8.9999999999918145E-2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1541.09</v>
      </c>
      <c r="E1287" s="2">
        <v>0</v>
      </c>
      <c r="F1287" s="2">
        <v>0</v>
      </c>
      <c r="G1287" s="3">
        <f t="shared" si="48"/>
        <v>853.76386000000002</v>
      </c>
      <c r="H1287" s="3">
        <f t="shared" si="49"/>
        <v>8.9999999999918145E-2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16.59</v>
      </c>
      <c r="E1291" s="2">
        <v>0</v>
      </c>
      <c r="F1291" s="2">
        <v>0</v>
      </c>
      <c r="G1291" s="3">
        <f t="shared" si="48"/>
        <v>9.3235800000000015</v>
      </c>
      <c r="H1291" s="3">
        <f t="shared" si="49"/>
        <v>0.41000000000000014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9126.19</v>
      </c>
      <c r="D1301" s="2">
        <f>BILANCA!E297</f>
        <v>0</v>
      </c>
      <c r="E1301" s="2">
        <v>0</v>
      </c>
      <c r="F1301" s="2">
        <v>0</v>
      </c>
      <c r="G1301" s="3">
        <f t="shared" si="38"/>
        <v>2655.72129</v>
      </c>
      <c r="H1301" s="3">
        <f t="shared" si="41"/>
        <v>0.19000000000050932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9126.19</v>
      </c>
      <c r="D1302" s="2">
        <f>BILANCA!E298</f>
        <v>0</v>
      </c>
      <c r="E1302" s="2">
        <v>0</v>
      </c>
      <c r="F1302" s="2">
        <v>0</v>
      </c>
      <c r="G1302" s="3">
        <f t="shared" si="38"/>
        <v>2664.8474799999999</v>
      </c>
      <c r="H1302" s="3">
        <f t="shared" si="41"/>
        <v>0.19000000000050932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39082.94</v>
      </c>
      <c r="E1305" s="2">
        <v>0</v>
      </c>
      <c r="F1305" s="2">
        <v>0</v>
      </c>
      <c r="G1305" s="3">
        <f t="shared" si="38"/>
        <v>23058.934600000001</v>
      </c>
      <c r="H1305" s="3">
        <f t="shared" si="41"/>
        <v>5.9999999997671694E-2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2077.2199999999998</v>
      </c>
      <c r="D1311" s="2">
        <f>BILANCA!E308</f>
        <v>2077.2199999999998</v>
      </c>
      <c r="E1311" s="2">
        <v>0</v>
      </c>
      <c r="F1311" s="2">
        <v>0</v>
      </c>
      <c r="G1311" s="3">
        <f t="shared" si="52"/>
        <v>1875.72966</v>
      </c>
      <c r="H1311" s="3">
        <f t="shared" si="41"/>
        <v>0.43999999999959982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39082.94</v>
      </c>
      <c r="E1338" s="2">
        <v>0</v>
      </c>
      <c r="F1338" s="2">
        <v>0</v>
      </c>
      <c r="G1338" s="3">
        <f t="shared" si="52"/>
        <v>25638.408640000001</v>
      </c>
      <c r="H1338" s="3">
        <f t="shared" si="41"/>
        <v>5.9999999997671694E-2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3642.46</v>
      </c>
      <c r="E1339" s="2">
        <v>0</v>
      </c>
      <c r="F1339" s="2">
        <v>0</v>
      </c>
      <c r="G1339" s="3">
        <f t="shared" si="52"/>
        <v>2396.7386799999999</v>
      </c>
      <c r="H1339" s="3">
        <f t="shared" si="41"/>
        <v>0.46000000000003638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47519.01</v>
      </c>
      <c r="D1340" s="2">
        <f>BILANCA!E337</f>
        <v>5162.09</v>
      </c>
      <c r="E1340" s="2">
        <v>0</v>
      </c>
      <c r="F1340" s="2">
        <v>0</v>
      </c>
      <c r="G1340" s="3">
        <f t="shared" si="52"/>
        <v>19088.252700000001</v>
      </c>
      <c r="H1340" s="3">
        <f t="shared" si="41"/>
        <v>0.10000000000218279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4885.88</v>
      </c>
      <c r="E1341" s="2">
        <v>0</v>
      </c>
      <c r="F1341" s="2">
        <v>0</v>
      </c>
      <c r="G1341" s="3">
        <f t="shared" si="52"/>
        <v>3234.4525600000002</v>
      </c>
      <c r="H1341" s="3">
        <f t="shared" si="41"/>
        <v>0.11999999999989086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41159.21</v>
      </c>
      <c r="D1345" s="2">
        <f>BILANCA!E342</f>
        <v>34077.410000000003</v>
      </c>
      <c r="E1345" s="2">
        <v>0</v>
      </c>
      <c r="F1345" s="2">
        <v>0</v>
      </c>
      <c r="G1345" s="3">
        <f t="shared" si="52"/>
        <v>36620.200049999999</v>
      </c>
      <c r="H1345" s="3">
        <f t="shared" si="41"/>
        <v>0.62000000000261934</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590.15</v>
      </c>
      <c r="D1347" s="2">
        <f>BILANCA!E344</f>
        <v>290.14999999999998</v>
      </c>
      <c r="E1347" s="2">
        <v>0</v>
      </c>
      <c r="F1347" s="2">
        <v>0</v>
      </c>
      <c r="G1347" s="3">
        <f t="shared" si="52"/>
        <v>394.44164999999998</v>
      </c>
      <c r="H1347" s="3">
        <f t="shared" si="41"/>
        <v>0.29999999999995453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41159.21</v>
      </c>
      <c r="D1357" s="2">
        <f>BILANCA!E354</f>
        <v>34077.410000000003</v>
      </c>
      <c r="E1357" s="2">
        <v>0</v>
      </c>
      <c r="F1357" s="2">
        <v>0</v>
      </c>
      <c r="G1357" s="3">
        <f t="shared" si="52"/>
        <v>37931.968410000001</v>
      </c>
      <c r="H1357" s="3">
        <f t="shared" si="41"/>
        <v>0.62000000000261934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9126.19</v>
      </c>
      <c r="D1390" s="2">
        <f>BILANCA!E387</f>
        <v>0</v>
      </c>
      <c r="E1390" s="2">
        <v>0</v>
      </c>
      <c r="F1390" s="2">
        <v>0</v>
      </c>
      <c r="G1390" s="3">
        <f t="shared" ref="G1390:G1399" si="61">B1390/1000*C1390+B1390/500*D1390</f>
        <v>3467.9522000000002</v>
      </c>
      <c r="H1390" s="3">
        <f t="shared" ref="H1390:H1399" si="62">ABS(C1390-ROUND(C1390,0))+ABS(D1390-ROUND(D1390,0))</f>
        <v>0.19000000000050932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712658.54999999993</v>
      </c>
      <c r="D1510" s="2">
        <f>'RAS-funkcijski'!E114</f>
        <v>781134.72</v>
      </c>
      <c r="E1510" s="2">
        <v>0</v>
      </c>
      <c r="F1510" s="2">
        <v>0</v>
      </c>
      <c r="G1510" s="3">
        <f t="shared" si="52"/>
        <v>250242.07889999999</v>
      </c>
      <c r="H1510" s="3">
        <f t="shared" si="63"/>
        <v>0.73000000009778887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666065.68999999994</v>
      </c>
      <c r="D1511" s="2">
        <f>'RAS-funkcijski'!E115</f>
        <v>700337.14</v>
      </c>
      <c r="E1511" s="2">
        <v>0</v>
      </c>
      <c r="F1511" s="2">
        <v>0</v>
      </c>
      <c r="G1511" s="3">
        <f t="shared" si="52"/>
        <v>229408.13666999998</v>
      </c>
      <c r="H1511" s="3">
        <f t="shared" si="63"/>
        <v>0.45000000006984919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666065.68999999994</v>
      </c>
      <c r="D1513" s="2">
        <f>'RAS-funkcijski'!E117</f>
        <v>700337.14</v>
      </c>
      <c r="E1513" s="2">
        <v>0</v>
      </c>
      <c r="F1513" s="2">
        <v>0</v>
      </c>
      <c r="G1513" s="3">
        <f t="shared" si="52"/>
        <v>233541.61661000003</v>
      </c>
      <c r="H1513" s="3">
        <f t="shared" si="63"/>
        <v>0.45000000006984919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46592.86</v>
      </c>
      <c r="D1522" s="2">
        <f>'RAS-funkcijski'!E126</f>
        <v>80797.58</v>
      </c>
      <c r="E1522" s="2">
        <v>0</v>
      </c>
      <c r="F1522" s="2">
        <v>0</v>
      </c>
      <c r="G1522" s="3">
        <f t="shared" si="52"/>
        <v>25398.938440000002</v>
      </c>
      <c r="H1522" s="3">
        <f t="shared" si="63"/>
        <v>0.55999999999767169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712658.54999999993</v>
      </c>
      <c r="D1537" s="14">
        <f>'RAS-funkcijski'!E141</f>
        <v>781134.72</v>
      </c>
      <c r="E1537" s="14">
        <v>0</v>
      </c>
      <c r="F1537" s="14">
        <v>0</v>
      </c>
      <c r="G1537" s="15">
        <f t="shared" si="52"/>
        <v>311665.13462999999</v>
      </c>
      <c r="H1537" s="15">
        <f t="shared" si="63"/>
        <v>0.73000000009778887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88678.22</v>
      </c>
      <c r="D1582" s="7"/>
      <c r="E1582" s="7">
        <v>0</v>
      </c>
      <c r="F1582" s="7">
        <v>0</v>
      </c>
      <c r="G1582" s="8">
        <f t="shared" ref="G1582:G1686" si="70">B1582/1000*C1582</f>
        <v>88.678219999999996</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752392.86</v>
      </c>
      <c r="D1583" s="2">
        <v>0</v>
      </c>
      <c r="E1583" s="2">
        <v>0</v>
      </c>
      <c r="F1583" s="2">
        <v>0</v>
      </c>
      <c r="G1583" s="3">
        <f t="shared" si="70"/>
        <v>1504.7857200000001</v>
      </c>
      <c r="H1583" s="3">
        <f t="shared" si="71"/>
        <v>0.14000000001396984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703290.46</v>
      </c>
      <c r="D1585" s="2">
        <v>0</v>
      </c>
      <c r="E1585" s="2">
        <v>0</v>
      </c>
      <c r="F1585" s="2">
        <v>0</v>
      </c>
      <c r="G1585" s="3">
        <f t="shared" si="70"/>
        <v>2813.1618399999998</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600853.97</v>
      </c>
      <c r="D1586" s="2">
        <v>0</v>
      </c>
      <c r="E1586" s="2">
        <v>0</v>
      </c>
      <c r="F1586" s="2">
        <v>0</v>
      </c>
      <c r="G1586" s="3">
        <f t="shared" si="70"/>
        <v>3004.2698500000001</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94026</v>
      </c>
      <c r="D1587" s="2">
        <v>0</v>
      </c>
      <c r="E1587" s="2">
        <v>0</v>
      </c>
      <c r="F1587" s="2">
        <v>0</v>
      </c>
      <c r="G1587" s="3">
        <f t="shared" si="70"/>
        <v>564.15600000000006</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385.35</v>
      </c>
      <c r="D1588" s="2">
        <v>0</v>
      </c>
      <c r="E1588" s="2">
        <v>0</v>
      </c>
      <c r="F1588" s="2">
        <v>0</v>
      </c>
      <c r="G1588" s="3">
        <f t="shared" si="70"/>
        <v>2.6974500000000003</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800.32</v>
      </c>
      <c r="D1591" s="2">
        <v>0</v>
      </c>
      <c r="E1591" s="2">
        <v>0</v>
      </c>
      <c r="F1591" s="2">
        <v>0</v>
      </c>
      <c r="G1591" s="3">
        <f t="shared" si="70"/>
        <v>8.0032000000000014</v>
      </c>
      <c r="H1591" s="3">
        <f t="shared" si="71"/>
        <v>0.32000000000005002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143.02000000000001</v>
      </c>
      <c r="D1592" s="2">
        <v>0</v>
      </c>
      <c r="E1592" s="2">
        <v>0</v>
      </c>
      <c r="F1592" s="2">
        <v>0</v>
      </c>
      <c r="G1592" s="3">
        <f t="shared" si="70"/>
        <v>1.5732200000000001</v>
      </c>
      <c r="H1592" s="3">
        <f t="shared" si="71"/>
        <v>2.0000000000010232E-2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7081.8</v>
      </c>
      <c r="D1593" s="2">
        <v>0</v>
      </c>
      <c r="E1593" s="2">
        <v>0</v>
      </c>
      <c r="F1593" s="2">
        <v>0</v>
      </c>
      <c r="G1593" s="3">
        <f t="shared" si="70"/>
        <v>84.9816</v>
      </c>
      <c r="H1593" s="3">
        <f t="shared" si="71"/>
        <v>0.1999999999998181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44216.52</v>
      </c>
      <c r="D1594" s="2">
        <v>0</v>
      </c>
      <c r="E1594" s="2">
        <v>0</v>
      </c>
      <c r="F1594" s="2">
        <v>0</v>
      </c>
      <c r="G1594" s="3">
        <f t="shared" si="70"/>
        <v>574.81475999999998</v>
      </c>
      <c r="H1594" s="3">
        <f t="shared" si="71"/>
        <v>0.48000000000320142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4885.88</v>
      </c>
      <c r="D1595" s="2">
        <v>0</v>
      </c>
      <c r="E1595" s="2">
        <v>0</v>
      </c>
      <c r="F1595" s="2">
        <v>0</v>
      </c>
      <c r="G1595" s="3">
        <f t="shared" si="70"/>
        <v>68.402320000000003</v>
      </c>
      <c r="H1595" s="3">
        <f t="shared" si="71"/>
        <v>0.11999999999989086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4885.88</v>
      </c>
      <c r="D1599" s="2">
        <v>0</v>
      </c>
      <c r="E1599" s="2">
        <v>0</v>
      </c>
      <c r="F1599" s="2">
        <v>0</v>
      </c>
      <c r="G1599" s="3">
        <f t="shared" si="70"/>
        <v>87.94583999999999</v>
      </c>
      <c r="H1599" s="3">
        <f t="shared" si="71"/>
        <v>0.11999999999989086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793303.24000000011</v>
      </c>
      <c r="D1602" s="2">
        <v>0</v>
      </c>
      <c r="E1602" s="2">
        <v>0</v>
      </c>
      <c r="F1602" s="2">
        <v>0</v>
      </c>
      <c r="G1602" s="3">
        <f t="shared" si="70"/>
        <v>16659.368040000005</v>
      </c>
      <c r="H1602" s="3">
        <f t="shared" si="71"/>
        <v>0.2400000001071021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746247.77</v>
      </c>
      <c r="D1604" s="2">
        <v>0</v>
      </c>
      <c r="E1604" s="2">
        <v>0</v>
      </c>
      <c r="F1604" s="2">
        <v>0</v>
      </c>
      <c r="G1604" s="3">
        <f t="shared" si="70"/>
        <v>17163.698710000001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644416.91</v>
      </c>
      <c r="D1605" s="2">
        <v>0</v>
      </c>
      <c r="E1605" s="2">
        <v>0</v>
      </c>
      <c r="F1605" s="2">
        <v>0</v>
      </c>
      <c r="G1605" s="3">
        <f t="shared" si="70"/>
        <v>15466.005840000002</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92983.039999999994</v>
      </c>
      <c r="D1606" s="2">
        <v>0</v>
      </c>
      <c r="E1606" s="2">
        <v>0</v>
      </c>
      <c r="F1606" s="2">
        <v>0</v>
      </c>
      <c r="G1606" s="3">
        <f t="shared" si="70"/>
        <v>2324.576</v>
      </c>
      <c r="H1606" s="3">
        <f t="shared" si="71"/>
        <v>3.9999999993597157E-2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425.2</v>
      </c>
      <c r="D1607" s="2">
        <v>0</v>
      </c>
      <c r="E1607" s="2">
        <v>0</v>
      </c>
      <c r="F1607" s="2">
        <v>0</v>
      </c>
      <c r="G1607" s="3">
        <f t="shared" si="70"/>
        <v>11.055199999999999</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800.32</v>
      </c>
      <c r="D1610" s="2">
        <v>0</v>
      </c>
      <c r="E1610" s="2">
        <v>0</v>
      </c>
      <c r="F1610" s="2">
        <v>0</v>
      </c>
      <c r="G1610" s="3">
        <f t="shared" si="70"/>
        <v>23.209280000000003</v>
      </c>
      <c r="H1610" s="3">
        <f t="shared" si="71"/>
        <v>0.32000000000005002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143.02000000000001</v>
      </c>
      <c r="D1611" s="2">
        <v>0</v>
      </c>
      <c r="E1611" s="2">
        <v>0</v>
      </c>
      <c r="F1611" s="2">
        <v>0</v>
      </c>
      <c r="G1611" s="3">
        <f t="shared" si="70"/>
        <v>4.2906000000000004</v>
      </c>
      <c r="H1611" s="3">
        <f t="shared" si="71"/>
        <v>2.0000000000010232E-2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7479.28</v>
      </c>
      <c r="D1612" s="2">
        <v>0</v>
      </c>
      <c r="E1612" s="2">
        <v>0</v>
      </c>
      <c r="F1612" s="2">
        <v>0</v>
      </c>
      <c r="G1612" s="3">
        <f t="shared" si="70"/>
        <v>231.85767999999999</v>
      </c>
      <c r="H1612" s="3">
        <f t="shared" si="71"/>
        <v>0.27999999999974534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39973.67</v>
      </c>
      <c r="D1613" s="2">
        <v>0</v>
      </c>
      <c r="E1613" s="2">
        <v>0</v>
      </c>
      <c r="F1613" s="2">
        <v>0</v>
      </c>
      <c r="G1613" s="3">
        <f t="shared" si="70"/>
        <v>1279.15744</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7081.8</v>
      </c>
      <c r="D1614" s="2">
        <v>0</v>
      </c>
      <c r="E1614" s="2">
        <v>0</v>
      </c>
      <c r="F1614" s="2">
        <v>0</v>
      </c>
      <c r="G1614" s="3">
        <f t="shared" si="70"/>
        <v>233.69940000000003</v>
      </c>
      <c r="H1614" s="3">
        <f t="shared" si="71"/>
        <v>0.1999999999998181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7081.8</v>
      </c>
      <c r="D1618" s="2">
        <v>0</v>
      </c>
      <c r="E1618" s="2">
        <v>0</v>
      </c>
      <c r="F1618" s="2">
        <v>0</v>
      </c>
      <c r="G1618" s="3">
        <f t="shared" si="70"/>
        <v>262.02659999999997</v>
      </c>
      <c r="H1618" s="3">
        <f t="shared" si="71"/>
        <v>0.1999999999998181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47767.839999999851</v>
      </c>
      <c r="D1621" s="2">
        <v>0</v>
      </c>
      <c r="E1621" s="2">
        <v>0</v>
      </c>
      <c r="F1621" s="2">
        <v>0</v>
      </c>
      <c r="G1621" s="3">
        <f t="shared" si="70"/>
        <v>1910.7135999999941</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34077.14</v>
      </c>
      <c r="D1622" s="2">
        <v>0</v>
      </c>
      <c r="E1622" s="2">
        <v>0</v>
      </c>
      <c r="F1622" s="2">
        <v>0</v>
      </c>
      <c r="G1622" s="3">
        <f t="shared" si="70"/>
        <v>1397.16274</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34077.14</v>
      </c>
      <c r="D1674" s="2">
        <v>0</v>
      </c>
      <c r="E1674" s="2">
        <v>0</v>
      </c>
      <c r="F1674" s="2">
        <v>0</v>
      </c>
      <c r="G1674" s="3">
        <f t="shared" si="70"/>
        <v>3169.1740199999999</v>
      </c>
      <c r="H1674" s="3">
        <f t="shared" si="71"/>
        <v>0.13999999999941792</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34077.14</v>
      </c>
      <c r="D1678" s="2">
        <v>0</v>
      </c>
      <c r="E1678" s="2">
        <v>0</v>
      </c>
      <c r="F1678" s="2">
        <v>0</v>
      </c>
      <c r="G1678" s="3">
        <f t="shared" si="70"/>
        <v>3305.4825799999999</v>
      </c>
      <c r="H1678" s="3">
        <f t="shared" si="71"/>
        <v>0.13999999999941792</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13690.7</v>
      </c>
      <c r="D1681" s="2">
        <v>0</v>
      </c>
      <c r="E1681" s="2">
        <v>0</v>
      </c>
      <c r="F1681" s="2">
        <v>0</v>
      </c>
      <c r="G1681" s="3">
        <f t="shared" si="70"/>
        <v>1369.0700000000002</v>
      </c>
      <c r="H1681" s="3">
        <f t="shared" si="71"/>
        <v>0.2999999999992724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13690.7</v>
      </c>
      <c r="D1683" s="2">
        <v>0</v>
      </c>
      <c r="E1683" s="2">
        <v>0</v>
      </c>
      <c r="F1683" s="2">
        <v>0</v>
      </c>
      <c r="G1683" s="3">
        <f t="shared" si="70"/>
        <v>1396.4513999999999</v>
      </c>
      <c r="H1683" s="3">
        <f t="shared" si="71"/>
        <v>0.2999999999992724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8449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686165.66</v>
      </c>
      <c r="I17" s="275">
        <f>'PR-RAS'!E6</f>
        <v>802732.31</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657769.31000000006</v>
      </c>
      <c r="I18" s="275">
        <f>'PR-RAS'!E152</f>
        <v>741804.08</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24325.429999999906</v>
      </c>
      <c r="I19" s="275">
        <f>'PR-RAS'!E649</f>
        <v>24325.430000000026</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472255.66</v>
      </c>
      <c r="I22" s="275">
        <f>BILANCA!E7</f>
        <v>484913.58999999997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71827.850000000006</v>
      </c>
      <c r="I23" s="275">
        <f>BILANCA!E69</f>
        <v>41202.21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88678.22</v>
      </c>
      <c r="I24" s="275">
        <f>BILANCA!E177</f>
        <v>47767.840000000004</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455405.29</v>
      </c>
      <c r="I25" s="275">
        <f>BILANCA!E251</f>
        <v>478347.95999999996</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712658.54999999993</v>
      </c>
      <c r="I30" s="275">
        <f>'RAS-funkcijski'!E114</f>
        <v>781134.72</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712658.54999999993</v>
      </c>
      <c r="I31" s="275">
        <f>'RAS-funkcijski'!E141</f>
        <v>781134.72</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88678.22</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47767.839999999851</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34077.14</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13690.7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65" zoomScale="80" zoomScaleNormal="80" workbookViewId="0">
      <selection activeCell="B270" sqref="B27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686165.66</v>
      </c>
      <c r="E6" s="60">
        <f>E7+E43+E49+E82+E106+E125+E134+E140</f>
        <v>802732.31</v>
      </c>
      <c r="F6" s="45">
        <f t="shared" ref="F6:F132" si="0">IF(D6&lt;&gt;0,IF(E6/D6&gt;=100,"&gt;&gt;100",E6/D6*100),"-")</f>
        <v>116.98812062381553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627552.28</v>
      </c>
      <c r="E49" s="60">
        <f>E50+E53+E58+E61+E64+E68+E71+E74+E77</f>
        <v>712231.72</v>
      </c>
      <c r="F49" s="45">
        <f t="shared" si="0"/>
        <v>113.49360725770924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597000.28</v>
      </c>
      <c r="E68" s="60">
        <f t="shared" si="11"/>
        <v>712231.72</v>
      </c>
      <c r="F68" s="45">
        <f t="shared" si="0"/>
        <v>119.30173969097635</v>
      </c>
    </row>
    <row r="69" spans="1:6" ht="12.75" customHeight="1" x14ac:dyDescent="0.25">
      <c r="A69" s="63" t="s">
        <v>141</v>
      </c>
      <c r="B69" s="64" t="s">
        <v>142</v>
      </c>
      <c r="C69" s="247" t="s">
        <v>141</v>
      </c>
      <c r="D69" s="194">
        <v>594132.22</v>
      </c>
      <c r="E69" s="194">
        <v>712231.72</v>
      </c>
      <c r="F69" s="45">
        <f t="shared" si="0"/>
        <v>119.87764609029283</v>
      </c>
    </row>
    <row r="70" spans="1:6" ht="12" x14ac:dyDescent="0.25">
      <c r="A70" s="63" t="s">
        <v>143</v>
      </c>
      <c r="B70" s="64" t="s">
        <v>144</v>
      </c>
      <c r="C70" s="247" t="s">
        <v>143</v>
      </c>
      <c r="D70" s="194">
        <v>2868.06</v>
      </c>
      <c r="E70" s="194"/>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30552</v>
      </c>
      <c r="E74" s="60">
        <f t="shared" si="13"/>
        <v>0</v>
      </c>
      <c r="F74" s="45">
        <f t="shared" si="0"/>
        <v>0</v>
      </c>
    </row>
    <row r="75" spans="1:6" ht="12.75" customHeight="1" x14ac:dyDescent="0.25">
      <c r="A75" s="63" t="s">
        <v>153</v>
      </c>
      <c r="B75" s="65" t="s">
        <v>154</v>
      </c>
      <c r="C75" s="247" t="s">
        <v>153</v>
      </c>
      <c r="D75" s="194">
        <v>30552</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7.62</v>
      </c>
      <c r="E82" s="60">
        <f t="shared" si="15"/>
        <v>3.92</v>
      </c>
      <c r="F82" s="45">
        <f t="shared" si="0"/>
        <v>51.443569553805766</v>
      </c>
    </row>
    <row r="83" spans="1:6" ht="12.75" customHeight="1" x14ac:dyDescent="0.25">
      <c r="A83" s="63">
        <v>641</v>
      </c>
      <c r="B83" s="64" t="s">
        <v>169</v>
      </c>
      <c r="C83" s="247" t="s">
        <v>170</v>
      </c>
      <c r="D83" s="60">
        <f t="shared" ref="D83:E83" si="16">SUM(D84:D90)</f>
        <v>7.62</v>
      </c>
      <c r="E83" s="60">
        <f t="shared" si="16"/>
        <v>3.92</v>
      </c>
      <c r="F83" s="45">
        <f t="shared" si="0"/>
        <v>51.443569553805766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7.62</v>
      </c>
      <c r="E85" s="194">
        <v>3.92</v>
      </c>
      <c r="F85" s="45">
        <f t="shared" si="0"/>
        <v>51.443569553805766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2.8"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141</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141</v>
      </c>
      <c r="E129" s="60">
        <f t="shared" si="24"/>
        <v>0</v>
      </c>
      <c r="F129" s="45">
        <f t="shared" si="0"/>
        <v>0</v>
      </c>
    </row>
    <row r="130" spans="1:6" ht="12.75" customHeight="1" x14ac:dyDescent="0.25">
      <c r="A130" s="63">
        <v>6631</v>
      </c>
      <c r="B130" s="65" t="s">
        <v>263</v>
      </c>
      <c r="C130" s="247" t="s">
        <v>264</v>
      </c>
      <c r="D130" s="194">
        <v>141</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58464.76</v>
      </c>
      <c r="E134" s="60">
        <f t="shared" si="25"/>
        <v>90496.67</v>
      </c>
      <c r="F134" s="45">
        <f t="shared" ref="F134:F229" si="26">IF(D134&lt;&gt;0,IF(E134/D134&gt;=100,"&gt;&gt;100",E134/D134*100),"-")</f>
        <v>154.78840587047648</v>
      </c>
    </row>
    <row r="135" spans="1:6" ht="22.8" x14ac:dyDescent="0.25">
      <c r="A135" s="63">
        <v>671</v>
      </c>
      <c r="B135" s="182" t="s">
        <v>273</v>
      </c>
      <c r="C135" s="247" t="s">
        <v>274</v>
      </c>
      <c r="D135" s="60">
        <f t="shared" ref="D135:E135" si="27">SUM(D136:D138)</f>
        <v>58464.76</v>
      </c>
      <c r="E135" s="60">
        <f t="shared" si="27"/>
        <v>90496.67</v>
      </c>
      <c r="F135" s="45">
        <f t="shared" si="26"/>
        <v>154.78840587047648</v>
      </c>
    </row>
    <row r="136" spans="1:6" ht="12.75" customHeight="1" x14ac:dyDescent="0.25">
      <c r="A136" s="63">
        <v>6711</v>
      </c>
      <c r="B136" s="65" t="s">
        <v>275</v>
      </c>
      <c r="C136" s="247" t="s">
        <v>276</v>
      </c>
      <c r="D136" s="194">
        <v>42769.79</v>
      </c>
      <c r="E136" s="194">
        <v>49176.38</v>
      </c>
      <c r="F136" s="45">
        <f t="shared" si="26"/>
        <v>114.97924118869885</v>
      </c>
    </row>
    <row r="137" spans="1:6" ht="22.8" x14ac:dyDescent="0.25">
      <c r="A137" s="63">
        <v>6712</v>
      </c>
      <c r="B137" s="182" t="s">
        <v>277</v>
      </c>
      <c r="C137" s="247" t="s">
        <v>278</v>
      </c>
      <c r="D137" s="194">
        <v>12744.22</v>
      </c>
      <c r="E137" s="194">
        <v>34238.49</v>
      </c>
      <c r="F137" s="45">
        <f t="shared" si="26"/>
        <v>268.65896853632472</v>
      </c>
    </row>
    <row r="138" spans="1:6" ht="22.8" x14ac:dyDescent="0.25">
      <c r="A138" s="63" t="s">
        <v>279</v>
      </c>
      <c r="B138" s="65" t="s">
        <v>280</v>
      </c>
      <c r="C138" s="247" t="s">
        <v>279</v>
      </c>
      <c r="D138" s="194">
        <v>2950.75</v>
      </c>
      <c r="E138" s="194">
        <v>7081.8</v>
      </c>
      <c r="F138" s="45">
        <f t="shared" si="26"/>
        <v>240</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657769.31000000006</v>
      </c>
      <c r="E152" s="60">
        <f>E153+E164+E202+E221+E230+E262+E273</f>
        <v>741804.08</v>
      </c>
      <c r="F152" s="45">
        <f t="shared" si="26"/>
        <v>112.7757207158236</v>
      </c>
    </row>
    <row r="153" spans="1:6" ht="12.75" customHeight="1" x14ac:dyDescent="0.25">
      <c r="A153" s="63">
        <v>31</v>
      </c>
      <c r="B153" s="64" t="s">
        <v>308</v>
      </c>
      <c r="C153" s="247" t="s">
        <v>3</v>
      </c>
      <c r="D153" s="60">
        <f t="shared" ref="D153:E153" si="30">D154+D159+D160</f>
        <v>553840.03</v>
      </c>
      <c r="E153" s="60">
        <f t="shared" si="30"/>
        <v>645021.27</v>
      </c>
      <c r="F153" s="45">
        <f t="shared" si="26"/>
        <v>116.4634614800234</v>
      </c>
    </row>
    <row r="154" spans="1:6" ht="12.75" customHeight="1" x14ac:dyDescent="0.25">
      <c r="A154" s="63">
        <v>311</v>
      </c>
      <c r="B154" s="64" t="s">
        <v>309</v>
      </c>
      <c r="C154" s="247" t="s">
        <v>310</v>
      </c>
      <c r="D154" s="60">
        <f t="shared" ref="D154:E154" si="31">SUM(D155:D158)</f>
        <v>459939.49</v>
      </c>
      <c r="E154" s="60">
        <f t="shared" si="31"/>
        <v>547886.66999999993</v>
      </c>
      <c r="F154" s="45">
        <f t="shared" si="26"/>
        <v>119.12146747825456</v>
      </c>
    </row>
    <row r="155" spans="1:6" ht="12.75" customHeight="1" x14ac:dyDescent="0.25">
      <c r="A155" s="63">
        <v>3111</v>
      </c>
      <c r="B155" s="64" t="s">
        <v>311</v>
      </c>
      <c r="C155" s="247" t="s">
        <v>312</v>
      </c>
      <c r="D155" s="194">
        <v>445425.32</v>
      </c>
      <c r="E155" s="194">
        <v>527014.57999999996</v>
      </c>
      <c r="F155" s="45">
        <f t="shared" si="26"/>
        <v>118.31715808162858</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3957.85</v>
      </c>
      <c r="E157" s="194">
        <v>8313.14</v>
      </c>
      <c r="F157" s="45">
        <f t="shared" si="26"/>
        <v>210.04181563222457</v>
      </c>
    </row>
    <row r="158" spans="1:6" ht="12.75" customHeight="1" x14ac:dyDescent="0.25">
      <c r="A158" s="63">
        <v>3114</v>
      </c>
      <c r="B158" s="65" t="s">
        <v>317</v>
      </c>
      <c r="C158" s="247" t="s">
        <v>318</v>
      </c>
      <c r="D158" s="194">
        <v>10556.32</v>
      </c>
      <c r="E158" s="194">
        <v>12558.95</v>
      </c>
      <c r="F158" s="45">
        <f t="shared" si="26"/>
        <v>118.97091031723177</v>
      </c>
    </row>
    <row r="159" spans="1:6" ht="12.75" customHeight="1" x14ac:dyDescent="0.25">
      <c r="A159" s="63">
        <v>312</v>
      </c>
      <c r="B159" s="65" t="s">
        <v>319</v>
      </c>
      <c r="C159" s="247" t="s">
        <v>320</v>
      </c>
      <c r="D159" s="194">
        <v>19513.650000000001</v>
      </c>
      <c r="E159" s="194">
        <v>17104.16</v>
      </c>
      <c r="F159" s="45">
        <f t="shared" si="26"/>
        <v>87.652284426542437</v>
      </c>
    </row>
    <row r="160" spans="1:6" ht="12.75" customHeight="1" x14ac:dyDescent="0.25">
      <c r="A160" s="63">
        <v>313</v>
      </c>
      <c r="B160" s="65" t="s">
        <v>321</v>
      </c>
      <c r="C160" s="247" t="s">
        <v>322</v>
      </c>
      <c r="D160" s="60">
        <f t="shared" ref="D160:E160" si="32">SUM(D161:D163)</f>
        <v>74386.89</v>
      </c>
      <c r="E160" s="60">
        <f t="shared" si="32"/>
        <v>80030.44</v>
      </c>
      <c r="F160" s="45">
        <f t="shared" si="26"/>
        <v>107.58675352605816</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74386.89</v>
      </c>
      <c r="E162" s="194">
        <v>80030.44</v>
      </c>
      <c r="F162" s="45">
        <f t="shared" si="26"/>
        <v>107.58675352605816</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102018.92000000001</v>
      </c>
      <c r="E164" s="60">
        <f>E165+E170+E178+E188+E189+E194</f>
        <v>95454.120000000024</v>
      </c>
      <c r="F164" s="45">
        <f t="shared" si="26"/>
        <v>93.565115176675079</v>
      </c>
    </row>
    <row r="165" spans="1:6" ht="12.75" customHeight="1" x14ac:dyDescent="0.25">
      <c r="A165" s="63">
        <v>321</v>
      </c>
      <c r="B165" s="64" t="s">
        <v>331</v>
      </c>
      <c r="C165" s="247" t="s">
        <v>332</v>
      </c>
      <c r="D165" s="60">
        <f t="shared" ref="D165:E165" si="33">SUM(D166:D169)</f>
        <v>48466.22</v>
      </c>
      <c r="E165" s="60">
        <f t="shared" si="33"/>
        <v>42223.130000000005</v>
      </c>
      <c r="F165" s="45">
        <f t="shared" si="26"/>
        <v>87.118677709959641</v>
      </c>
    </row>
    <row r="166" spans="1:6" ht="12.75" customHeight="1" x14ac:dyDescent="0.25">
      <c r="A166" s="63">
        <v>3211</v>
      </c>
      <c r="B166" s="64" t="s">
        <v>333</v>
      </c>
      <c r="C166" s="247" t="s">
        <v>334</v>
      </c>
      <c r="D166" s="194">
        <v>12313.52</v>
      </c>
      <c r="E166" s="194">
        <v>2383.25</v>
      </c>
      <c r="F166" s="45">
        <f t="shared" si="26"/>
        <v>19.354741779767277</v>
      </c>
    </row>
    <row r="167" spans="1:6" ht="12.75" customHeight="1" x14ac:dyDescent="0.25">
      <c r="A167" s="63">
        <v>3212</v>
      </c>
      <c r="B167" s="64" t="s">
        <v>335</v>
      </c>
      <c r="C167" s="247" t="s">
        <v>336</v>
      </c>
      <c r="D167" s="194">
        <v>26033.279999999999</v>
      </c>
      <c r="E167" s="194">
        <v>20828.27</v>
      </c>
      <c r="F167" s="45">
        <f t="shared" si="26"/>
        <v>80.00632267620523</v>
      </c>
    </row>
    <row r="168" spans="1:6" ht="12.75" customHeight="1" x14ac:dyDescent="0.25">
      <c r="A168" s="63">
        <v>3213</v>
      </c>
      <c r="B168" s="64" t="s">
        <v>337</v>
      </c>
      <c r="C168" s="247" t="s">
        <v>338</v>
      </c>
      <c r="D168" s="194">
        <v>10119.42</v>
      </c>
      <c r="E168" s="194">
        <v>19011.61</v>
      </c>
      <c r="F168" s="45">
        <f t="shared" si="26"/>
        <v>187.8725262910325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35598.79</v>
      </c>
      <c r="E170" s="60">
        <f t="shared" si="34"/>
        <v>36799.400000000009</v>
      </c>
      <c r="F170" s="45">
        <f t="shared" si="26"/>
        <v>103.37261463100293</v>
      </c>
    </row>
    <row r="171" spans="1:6" ht="12.75" customHeight="1" x14ac:dyDescent="0.25">
      <c r="A171" s="63">
        <v>3221</v>
      </c>
      <c r="B171" s="64" t="s">
        <v>343</v>
      </c>
      <c r="C171" s="247" t="s">
        <v>344</v>
      </c>
      <c r="D171" s="194">
        <v>5546.51</v>
      </c>
      <c r="E171" s="194">
        <v>5279.51</v>
      </c>
      <c r="F171" s="45">
        <f t="shared" si="26"/>
        <v>95.18616210914611</v>
      </c>
    </row>
    <row r="172" spans="1:6" ht="12.75" customHeight="1" x14ac:dyDescent="0.25">
      <c r="A172" s="63">
        <v>3222</v>
      </c>
      <c r="B172" s="64" t="s">
        <v>345</v>
      </c>
      <c r="C172" s="247" t="s">
        <v>346</v>
      </c>
      <c r="D172" s="194">
        <v>18612.080000000002</v>
      </c>
      <c r="E172" s="194">
        <v>19171.18</v>
      </c>
      <c r="F172" s="45">
        <f t="shared" si="26"/>
        <v>103.00396301756707</v>
      </c>
    </row>
    <row r="173" spans="1:6" ht="12.75" customHeight="1" x14ac:dyDescent="0.25">
      <c r="A173" s="63">
        <v>3223</v>
      </c>
      <c r="B173" s="65" t="s">
        <v>347</v>
      </c>
      <c r="C173" s="247" t="s">
        <v>348</v>
      </c>
      <c r="D173" s="194">
        <v>9591.43</v>
      </c>
      <c r="E173" s="194">
        <v>9763.69</v>
      </c>
      <c r="F173" s="45">
        <f t="shared" si="26"/>
        <v>101.79597828478131</v>
      </c>
    </row>
    <row r="174" spans="1:6" ht="12.75" customHeight="1" x14ac:dyDescent="0.25">
      <c r="A174" s="63">
        <v>3224</v>
      </c>
      <c r="B174" s="65" t="s">
        <v>349</v>
      </c>
      <c r="C174" s="247" t="s">
        <v>350</v>
      </c>
      <c r="D174" s="194">
        <v>0</v>
      </c>
      <c r="E174" s="194">
        <v>19</v>
      </c>
      <c r="F174" s="45" t="str">
        <f t="shared" si="26"/>
        <v>-</v>
      </c>
    </row>
    <row r="175" spans="1:6" ht="12.75" customHeight="1" x14ac:dyDescent="0.25">
      <c r="A175" s="63">
        <v>3225</v>
      </c>
      <c r="B175" s="65" t="s">
        <v>351</v>
      </c>
      <c r="C175" s="247" t="s">
        <v>352</v>
      </c>
      <c r="D175" s="194">
        <v>1790.27</v>
      </c>
      <c r="E175" s="194">
        <v>2415.73</v>
      </c>
      <c r="F175" s="45">
        <f t="shared" si="26"/>
        <v>134.93662967038492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58.5</v>
      </c>
      <c r="E177" s="194">
        <v>150.29</v>
      </c>
      <c r="F177" s="45">
        <f t="shared" si="26"/>
        <v>256.90598290598291</v>
      </c>
    </row>
    <row r="178" spans="1:6" ht="12.75" customHeight="1" x14ac:dyDescent="0.25">
      <c r="A178" s="63">
        <v>323</v>
      </c>
      <c r="B178" s="65" t="s">
        <v>357</v>
      </c>
      <c r="C178" s="247" t="s">
        <v>358</v>
      </c>
      <c r="D178" s="60">
        <f t="shared" ref="D178:E178" si="35">SUM(D179:D187)</f>
        <v>14406.52</v>
      </c>
      <c r="E178" s="60">
        <f t="shared" si="35"/>
        <v>13045.43</v>
      </c>
      <c r="F178" s="45">
        <f t="shared" si="26"/>
        <v>90.552263836096429</v>
      </c>
    </row>
    <row r="179" spans="1:6" ht="12.75" customHeight="1" x14ac:dyDescent="0.25">
      <c r="A179" s="63">
        <v>3231</v>
      </c>
      <c r="B179" s="65" t="s">
        <v>359</v>
      </c>
      <c r="C179" s="247" t="s">
        <v>360</v>
      </c>
      <c r="D179" s="194">
        <v>3475.97</v>
      </c>
      <c r="E179" s="194">
        <v>638.23</v>
      </c>
      <c r="F179" s="45">
        <f t="shared" si="26"/>
        <v>18.361205649070619</v>
      </c>
    </row>
    <row r="180" spans="1:6" ht="12.75" customHeight="1" x14ac:dyDescent="0.25">
      <c r="A180" s="63">
        <v>3232</v>
      </c>
      <c r="B180" s="65" t="s">
        <v>361</v>
      </c>
      <c r="C180" s="247" t="s">
        <v>362</v>
      </c>
      <c r="D180" s="194">
        <v>1573.87</v>
      </c>
      <c r="E180" s="194">
        <v>1444.38</v>
      </c>
      <c r="F180" s="45">
        <f t="shared" si="26"/>
        <v>91.772509800682414</v>
      </c>
    </row>
    <row r="181" spans="1:6" ht="12.75" customHeight="1" x14ac:dyDescent="0.25">
      <c r="A181" s="63">
        <v>3233</v>
      </c>
      <c r="B181" s="65" t="s">
        <v>363</v>
      </c>
      <c r="C181" s="247" t="s">
        <v>364</v>
      </c>
      <c r="D181" s="194">
        <v>788.89</v>
      </c>
      <c r="E181" s="194">
        <v>277.44</v>
      </c>
      <c r="F181" s="45">
        <f t="shared" si="26"/>
        <v>35.168401171265955</v>
      </c>
    </row>
    <row r="182" spans="1:6" ht="12.75" customHeight="1" x14ac:dyDescent="0.25">
      <c r="A182" s="63">
        <v>3234</v>
      </c>
      <c r="B182" s="65" t="s">
        <v>365</v>
      </c>
      <c r="C182" s="247" t="s">
        <v>366</v>
      </c>
      <c r="D182" s="194">
        <v>2361.34</v>
      </c>
      <c r="E182" s="194">
        <v>2584.38</v>
      </c>
      <c r="F182" s="45">
        <f t="shared" si="26"/>
        <v>109.44548434363539</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2906.34</v>
      </c>
      <c r="E184" s="194">
        <v>2841.15</v>
      </c>
      <c r="F184" s="45">
        <f t="shared" si="26"/>
        <v>97.756972687297434</v>
      </c>
    </row>
    <row r="185" spans="1:6" ht="12.75" customHeight="1" x14ac:dyDescent="0.25">
      <c r="A185" s="63">
        <v>3237</v>
      </c>
      <c r="B185" s="64" t="s">
        <v>371</v>
      </c>
      <c r="C185" s="247" t="s">
        <v>372</v>
      </c>
      <c r="D185" s="194">
        <v>525</v>
      </c>
      <c r="E185" s="194">
        <v>1050.02</v>
      </c>
      <c r="F185" s="45">
        <f t="shared" si="26"/>
        <v>200.00380952380951</v>
      </c>
    </row>
    <row r="186" spans="1:6" ht="12.75" customHeight="1" x14ac:dyDescent="0.25">
      <c r="A186" s="63">
        <v>3238</v>
      </c>
      <c r="B186" s="64" t="s">
        <v>373</v>
      </c>
      <c r="C186" s="247" t="s">
        <v>374</v>
      </c>
      <c r="D186" s="194">
        <v>2253.34</v>
      </c>
      <c r="E186" s="194">
        <v>2768.75</v>
      </c>
      <c r="F186" s="45">
        <f t="shared" si="26"/>
        <v>122.87315718000833</v>
      </c>
    </row>
    <row r="187" spans="1:6" ht="12.75" customHeight="1" x14ac:dyDescent="0.25">
      <c r="A187" s="63">
        <v>3239</v>
      </c>
      <c r="B187" s="64" t="s">
        <v>375</v>
      </c>
      <c r="C187" s="247" t="s">
        <v>376</v>
      </c>
      <c r="D187" s="194">
        <v>521.77</v>
      </c>
      <c r="E187" s="194">
        <v>1441.08</v>
      </c>
      <c r="F187" s="45">
        <f t="shared" si="26"/>
        <v>276.19065871935908</v>
      </c>
    </row>
    <row r="188" spans="1:6" ht="12.75" customHeight="1" x14ac:dyDescent="0.25">
      <c r="A188" s="63">
        <v>324</v>
      </c>
      <c r="B188" s="64" t="s">
        <v>377</v>
      </c>
      <c r="C188" s="247" t="s">
        <v>378</v>
      </c>
      <c r="D188" s="194">
        <v>185.91</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3361.4799999999996</v>
      </c>
      <c r="E194" s="60">
        <f t="shared" si="36"/>
        <v>3386.16</v>
      </c>
      <c r="F194" s="45">
        <f t="shared" si="26"/>
        <v>100.73420041172341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684.39</v>
      </c>
      <c r="E196" s="194">
        <v>464.16</v>
      </c>
      <c r="F196" s="45">
        <f t="shared" si="26"/>
        <v>67.820979266207871</v>
      </c>
    </row>
    <row r="197" spans="1:6" ht="12.75" customHeight="1" x14ac:dyDescent="0.25">
      <c r="A197" s="63">
        <v>3293</v>
      </c>
      <c r="B197" s="64" t="s">
        <v>395</v>
      </c>
      <c r="C197" s="247" t="s">
        <v>396</v>
      </c>
      <c r="D197" s="194">
        <v>0</v>
      </c>
      <c r="E197" s="194">
        <v>550</v>
      </c>
      <c r="F197" s="45" t="str">
        <f t="shared" si="26"/>
        <v>-</v>
      </c>
    </row>
    <row r="198" spans="1:6" ht="12.75" customHeight="1" x14ac:dyDescent="0.25">
      <c r="A198" s="63">
        <v>3294</v>
      </c>
      <c r="B198" s="64" t="s">
        <v>397</v>
      </c>
      <c r="C198" s="247" t="s">
        <v>398</v>
      </c>
      <c r="D198" s="194">
        <v>163.09</v>
      </c>
      <c r="E198" s="194">
        <v>70</v>
      </c>
      <c r="F198" s="45">
        <f t="shared" si="26"/>
        <v>42.92108651664725</v>
      </c>
    </row>
    <row r="199" spans="1:6" ht="12.75" customHeight="1" x14ac:dyDescent="0.25">
      <c r="A199" s="63">
        <v>3295</v>
      </c>
      <c r="B199" s="64" t="s">
        <v>399</v>
      </c>
      <c r="C199" s="247" t="s">
        <v>400</v>
      </c>
      <c r="D199" s="194">
        <v>2223.4899999999998</v>
      </c>
      <c r="E199" s="194">
        <v>2302</v>
      </c>
      <c r="F199" s="45">
        <f t="shared" si="26"/>
        <v>103.53093560123949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290.51</v>
      </c>
      <c r="E201" s="194"/>
      <c r="F201" s="45">
        <f t="shared" si="26"/>
        <v>0</v>
      </c>
    </row>
    <row r="202" spans="1:6" ht="12.75" customHeight="1" x14ac:dyDescent="0.25">
      <c r="A202" s="63">
        <v>34</v>
      </c>
      <c r="B202" s="183" t="s">
        <v>405</v>
      </c>
      <c r="C202" s="247" t="s">
        <v>406</v>
      </c>
      <c r="D202" s="60">
        <f t="shared" ref="D202:E202" si="37">D203+D208+D216</f>
        <v>1044.7</v>
      </c>
      <c r="E202" s="60">
        <f t="shared" si="37"/>
        <v>385.35</v>
      </c>
      <c r="F202" s="45">
        <f t="shared" si="26"/>
        <v>36.886187422226477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1044.7</v>
      </c>
      <c r="E216" s="60">
        <f t="shared" si="40"/>
        <v>385.35</v>
      </c>
      <c r="F216" s="45">
        <f t="shared" si="26"/>
        <v>36.886187422226477</v>
      </c>
    </row>
    <row r="217" spans="1:6" ht="12.75" customHeight="1" x14ac:dyDescent="0.25">
      <c r="A217" s="63">
        <v>3431</v>
      </c>
      <c r="B217" s="182" t="s">
        <v>435</v>
      </c>
      <c r="C217" s="247" t="s">
        <v>436</v>
      </c>
      <c r="D217" s="194">
        <v>1044.57</v>
      </c>
      <c r="E217" s="194">
        <v>385.35</v>
      </c>
      <c r="F217" s="45">
        <f t="shared" si="26"/>
        <v>36.890778023492928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0.13</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725.26</v>
      </c>
      <c r="E262" s="60">
        <f t="shared" si="55"/>
        <v>800.32</v>
      </c>
      <c r="F262" s="45">
        <f t="shared" ref="F262:F268" si="56">IF(D262&lt;&gt;0,IF(E262/D262&gt;=100,"&gt;&gt;100",E262/D262*100),"-")</f>
        <v>110.34939194220004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725.26</v>
      </c>
      <c r="E269" s="60">
        <f t="shared" si="58"/>
        <v>800.32</v>
      </c>
      <c r="F269" s="45">
        <f t="shared" ref="F269:F272" si="59">IF(D269&lt;&gt;0,IF(E269/D269&gt;=100,"&gt;&gt;100",E269/D269*100),"-")</f>
        <v>110.34939194220004</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725.26</v>
      </c>
      <c r="E271" s="194">
        <v>800.32</v>
      </c>
      <c r="F271" s="45">
        <f t="shared" si="59"/>
        <v>110.34939194220004</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140.4</v>
      </c>
      <c r="E273" s="60">
        <f t="shared" si="60"/>
        <v>143.02000000000001</v>
      </c>
      <c r="F273" s="45">
        <f t="shared" ref="F273:F277" si="61">IF(D273&lt;&gt;0,IF(E273/D273&gt;=100,"&gt;&gt;100",E273/D273*100),"-")</f>
        <v>101.86609686609687</v>
      </c>
    </row>
    <row r="274" spans="1:6" ht="12.75" customHeight="1" x14ac:dyDescent="0.25">
      <c r="A274" s="63">
        <v>381</v>
      </c>
      <c r="B274" s="64" t="s">
        <v>540</v>
      </c>
      <c r="C274" s="247" t="s">
        <v>541</v>
      </c>
      <c r="D274" s="60">
        <f t="shared" ref="D274:E274" si="62">SUM(D275:D277)</f>
        <v>140.4</v>
      </c>
      <c r="E274" s="60">
        <f t="shared" si="62"/>
        <v>143.02000000000001</v>
      </c>
      <c r="F274" s="45">
        <f t="shared" si="61"/>
        <v>101.86609686609687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140.4</v>
      </c>
      <c r="E276" s="194">
        <v>143.02000000000001</v>
      </c>
      <c r="F276" s="45">
        <f t="shared" si="61"/>
        <v>101.86609686609687</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657769.31000000006</v>
      </c>
      <c r="E299" s="60">
        <f>E152-E297+E298</f>
        <v>741804.08</v>
      </c>
      <c r="F299" s="45">
        <f t="shared" si="68"/>
        <v>112.7757207158236</v>
      </c>
    </row>
    <row r="300" spans="1:6" ht="12.75" customHeight="1" x14ac:dyDescent="0.25">
      <c r="A300" s="63" t="s">
        <v>581</v>
      </c>
      <c r="B300" s="64" t="s">
        <v>592</v>
      </c>
      <c r="C300" s="247" t="s">
        <v>593</v>
      </c>
      <c r="D300" s="60">
        <f>IF(D6&gt;=D299,D6-D299,0)</f>
        <v>28396.349999999977</v>
      </c>
      <c r="E300" s="60">
        <f>IF(E6&gt;=E299,E6-E299,0)</f>
        <v>60928.230000000098</v>
      </c>
      <c r="F300" s="45">
        <f t="shared" si="68"/>
        <v>214.5635970820199</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170768.99</v>
      </c>
      <c r="E302" s="194">
        <v>199165.34</v>
      </c>
      <c r="F302" s="45">
        <f t="shared" si="68"/>
        <v>116.62851668795371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1557.68</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2.8"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54889.24</v>
      </c>
      <c r="E360" s="60">
        <f t="shared" si="86"/>
        <v>39330.639999999999</v>
      </c>
      <c r="F360" s="45">
        <f t="shared" si="72"/>
        <v>71.654553788684268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54889.24</v>
      </c>
      <c r="E373" s="60">
        <f t="shared" si="90"/>
        <v>38143.14</v>
      </c>
      <c r="F373" s="45">
        <f t="shared" si="72"/>
        <v>69.491106089280891</v>
      </c>
    </row>
    <row r="374" spans="1:6" ht="12.75" customHeight="1" x14ac:dyDescent="0.25">
      <c r="A374" s="63">
        <v>421</v>
      </c>
      <c r="B374" s="64" t="s">
        <v>731</v>
      </c>
      <c r="C374" s="247" t="s">
        <v>732</v>
      </c>
      <c r="D374" s="60">
        <f t="shared" ref="D374:E374" si="91">SUM(D375:D378)</f>
        <v>0</v>
      </c>
      <c r="E374" s="60">
        <f t="shared" si="91"/>
        <v>32750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v>32750</v>
      </c>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4631.75</v>
      </c>
      <c r="E379" s="60">
        <f t="shared" si="92"/>
        <v>0</v>
      </c>
      <c r="F379" s="45">
        <f t="shared" si="72"/>
        <v>0</v>
      </c>
    </row>
    <row r="380" spans="1:6" ht="12.75" customHeight="1" x14ac:dyDescent="0.25">
      <c r="A380" s="63">
        <v>4221</v>
      </c>
      <c r="B380" s="64" t="s">
        <v>647</v>
      </c>
      <c r="C380" s="247" t="s">
        <v>739</v>
      </c>
      <c r="D380" s="194">
        <v>4356.25</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275.5</v>
      </c>
      <c r="E385" s="194"/>
      <c r="F385" s="45">
        <f t="shared" si="72"/>
        <v>0</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46347.519999999997</v>
      </c>
      <c r="E388" s="60">
        <f t="shared" si="93"/>
        <v>0</v>
      </c>
      <c r="F388" s="45">
        <f t="shared" si="72"/>
        <v>0</v>
      </c>
    </row>
    <row r="389" spans="1:6" ht="12.75" customHeight="1" x14ac:dyDescent="0.25">
      <c r="A389" s="63">
        <v>4231</v>
      </c>
      <c r="B389" s="64" t="s">
        <v>665</v>
      </c>
      <c r="C389" s="247" t="s">
        <v>750</v>
      </c>
      <c r="D389" s="194">
        <v>46347.519999999997</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3909.97</v>
      </c>
      <c r="E393" s="60">
        <f t="shared" si="94"/>
        <v>5393.14</v>
      </c>
      <c r="F393" s="45">
        <f t="shared" si="72"/>
        <v>137.93302761913776</v>
      </c>
    </row>
    <row r="394" spans="1:6" ht="12.75" customHeight="1" x14ac:dyDescent="0.25">
      <c r="A394" s="63">
        <v>4241</v>
      </c>
      <c r="B394" s="64" t="s">
        <v>756</v>
      </c>
      <c r="C394" s="247" t="s">
        <v>757</v>
      </c>
      <c r="D394" s="194">
        <v>3909.97</v>
      </c>
      <c r="E394" s="194">
        <v>5393.14</v>
      </c>
      <c r="F394" s="45">
        <f t="shared" si="72"/>
        <v>137.93302761913776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1187.5</v>
      </c>
      <c r="F412" s="45" t="str">
        <f t="shared" si="72"/>
        <v>-</v>
      </c>
    </row>
    <row r="413" spans="1:6" ht="12.75" customHeight="1" x14ac:dyDescent="0.25">
      <c r="A413" s="63">
        <v>451</v>
      </c>
      <c r="B413" s="64" t="s">
        <v>784</v>
      </c>
      <c r="C413" s="247" t="s">
        <v>785</v>
      </c>
      <c r="D413" s="194">
        <v>0</v>
      </c>
      <c r="E413" s="194">
        <v>1187.5</v>
      </c>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54889.24</v>
      </c>
      <c r="E418" s="60">
        <f t="shared" si="102"/>
        <v>39330.639999999999</v>
      </c>
      <c r="F418" s="45">
        <f t="shared" si="72"/>
        <v>71.654553788684268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159929.57999999999</v>
      </c>
      <c r="E420" s="194">
        <v>214818.82</v>
      </c>
      <c r="F420" s="45">
        <f t="shared" si="72"/>
        <v>134.32088047752018</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686165.66</v>
      </c>
      <c r="E422" s="60">
        <f>E6+E308</f>
        <v>802732.31</v>
      </c>
      <c r="F422" s="45">
        <f t="shared" si="72"/>
        <v>116.98812062381553</v>
      </c>
    </row>
    <row r="423" spans="1:6" ht="12.75" customHeight="1" x14ac:dyDescent="0.25">
      <c r="A423" s="63" t="s">
        <v>581</v>
      </c>
      <c r="B423" s="64" t="s">
        <v>804</v>
      </c>
      <c r="C423" s="247" t="s">
        <v>805</v>
      </c>
      <c r="D423" s="60">
        <f t="shared" ref="D423:E423" si="103">D299+D360</f>
        <v>712658.55</v>
      </c>
      <c r="E423" s="60">
        <f t="shared" si="103"/>
        <v>781134.72</v>
      </c>
      <c r="F423" s="45">
        <f t="shared" si="72"/>
        <v>109.60855237055669</v>
      </c>
    </row>
    <row r="424" spans="1:6" ht="12.75" customHeight="1" x14ac:dyDescent="0.25">
      <c r="A424" s="63" t="s">
        <v>581</v>
      </c>
      <c r="B424" s="64" t="s">
        <v>806</v>
      </c>
      <c r="C424" s="247" t="s">
        <v>807</v>
      </c>
      <c r="D424" s="60">
        <f t="shared" ref="D424:E424" si="104">IF(D422&gt;=D423,D422-D423,0)</f>
        <v>0</v>
      </c>
      <c r="E424" s="60">
        <f t="shared" si="104"/>
        <v>21597.590000000084</v>
      </c>
      <c r="F424" s="45" t="str">
        <f t="shared" si="72"/>
        <v>-</v>
      </c>
    </row>
    <row r="425" spans="1:6" ht="12.75" customHeight="1" x14ac:dyDescent="0.25">
      <c r="A425" s="63" t="s">
        <v>581</v>
      </c>
      <c r="B425" s="64" t="s">
        <v>808</v>
      </c>
      <c r="C425" s="247" t="s">
        <v>809</v>
      </c>
      <c r="D425" s="60">
        <f t="shared" ref="D425:E425" si="105">IF(D423&gt;=D422,D423-D422,0)</f>
        <v>26492.890000000014</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10839.410000000003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15653.48000000001</v>
      </c>
      <c r="F427" s="45" t="str">
        <f t="shared" si="72"/>
        <v>-</v>
      </c>
    </row>
    <row r="428" spans="1:6" ht="22.8" x14ac:dyDescent="0.25">
      <c r="A428" s="249" t="s">
        <v>815</v>
      </c>
      <c r="B428" s="243" t="s">
        <v>816</v>
      </c>
      <c r="C428" s="250" t="s">
        <v>817</v>
      </c>
      <c r="D428" s="81">
        <f t="shared" ref="D428:E428" si="108">D304+D421</f>
        <v>0</v>
      </c>
      <c r="E428" s="81">
        <f t="shared" si="108"/>
        <v>1557.68</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43519.81</v>
      </c>
      <c r="E430" s="60">
        <f>E431+E466+E479+E491+E522</f>
        <v>0</v>
      </c>
      <c r="F430" s="45">
        <f t="shared" ref="F430:F651" si="109">IF(D430&lt;&gt;0,IF(E430/D430&gt;=100,"&gt;&gt;100",E430/D430*100),"-")</f>
        <v>0</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2.8"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43519.81</v>
      </c>
      <c r="E491" s="60">
        <f t="shared" si="126"/>
        <v>0</v>
      </c>
      <c r="F491" s="45">
        <f t="shared" si="109"/>
        <v>0</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43519.81</v>
      </c>
      <c r="E502" s="60">
        <f t="shared" si="129"/>
        <v>0</v>
      </c>
      <c r="F502" s="45">
        <f t="shared" si="109"/>
        <v>0</v>
      </c>
    </row>
    <row r="503" spans="1:6" ht="12.75" customHeight="1" x14ac:dyDescent="0.25">
      <c r="A503" s="63">
        <v>8443</v>
      </c>
      <c r="B503" s="64" t="s">
        <v>965</v>
      </c>
      <c r="C503" s="247" t="s">
        <v>966</v>
      </c>
      <c r="D503" s="194">
        <v>43519.81</v>
      </c>
      <c r="E503" s="194"/>
      <c r="F503" s="45">
        <f t="shared" si="109"/>
        <v>0</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3540.9</v>
      </c>
      <c r="E535" s="60">
        <f>E536+E571+E584+E597+E629</f>
        <v>7081.8</v>
      </c>
      <c r="F535" s="45">
        <f t="shared" si="109"/>
        <v>200</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22.8"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3540.9</v>
      </c>
      <c r="E597" s="60">
        <f t="shared" si="152"/>
        <v>7081.8</v>
      </c>
      <c r="F597" s="45">
        <f t="shared" si="109"/>
        <v>200</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3540.9</v>
      </c>
      <c r="E609" s="60">
        <f t="shared" si="156"/>
        <v>7081.8</v>
      </c>
      <c r="F609" s="45">
        <f t="shared" si="109"/>
        <v>200</v>
      </c>
    </row>
    <row r="610" spans="1:6" ht="22.8" x14ac:dyDescent="0.25">
      <c r="A610" s="63">
        <v>5443</v>
      </c>
      <c r="B610" s="64" t="s">
        <v>1169</v>
      </c>
      <c r="C610" s="247" t="s">
        <v>1170</v>
      </c>
      <c r="D610" s="194">
        <v>3540.9</v>
      </c>
      <c r="E610" s="194">
        <v>7081.8</v>
      </c>
      <c r="F610" s="45">
        <f t="shared" si="109"/>
        <v>200</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39978.909999999996</v>
      </c>
      <c r="E639" s="60">
        <f>IF(E430-E535&gt;=0,E430-E535,0)</f>
        <v>0</v>
      </c>
      <c r="F639" s="45">
        <f t="shared" si="109"/>
        <v>0</v>
      </c>
    </row>
    <row r="640" spans="1:6" ht="12.75" customHeight="1" x14ac:dyDescent="0.25">
      <c r="A640" s="63" t="s">
        <v>581</v>
      </c>
      <c r="B640" s="64" t="s">
        <v>1229</v>
      </c>
      <c r="C640" s="247" t="s">
        <v>1230</v>
      </c>
      <c r="D640" s="60">
        <f>IF(D535-D430&gt;=0,D535-D430,0)</f>
        <v>0</v>
      </c>
      <c r="E640" s="60">
        <f>IF(E535-E430&gt;=0,E535-E430,0)</f>
        <v>7081.8</v>
      </c>
      <c r="F640" s="45" t="str">
        <f t="shared" si="109"/>
        <v>-</v>
      </c>
    </row>
    <row r="641" spans="1:6" ht="12.75" customHeight="1" x14ac:dyDescent="0.25">
      <c r="A641" s="63">
        <v>92213</v>
      </c>
      <c r="B641" s="64" t="s">
        <v>1231</v>
      </c>
      <c r="C641" s="247" t="s">
        <v>1232</v>
      </c>
      <c r="D641" s="194">
        <v>0</v>
      </c>
      <c r="E641" s="194">
        <v>25463.119999999999</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729685.47</v>
      </c>
      <c r="E643" s="60">
        <f>E422+E430</f>
        <v>802732.31</v>
      </c>
      <c r="F643" s="45">
        <f t="shared" si="109"/>
        <v>110.0107296915204</v>
      </c>
    </row>
    <row r="644" spans="1:6" ht="12.75" customHeight="1" x14ac:dyDescent="0.25">
      <c r="A644" s="63" t="s">
        <v>581</v>
      </c>
      <c r="B644" s="64" t="s">
        <v>1237</v>
      </c>
      <c r="C644" s="247" t="s">
        <v>1238</v>
      </c>
      <c r="D644" s="60">
        <f>D423+D535</f>
        <v>716199.45000000007</v>
      </c>
      <c r="E644" s="60">
        <f>E423+E535</f>
        <v>788216.52</v>
      </c>
      <c r="F644" s="45">
        <f t="shared" si="109"/>
        <v>110.05544893953771</v>
      </c>
    </row>
    <row r="645" spans="1:6" ht="12.75" customHeight="1" x14ac:dyDescent="0.25">
      <c r="A645" s="63" t="s">
        <v>581</v>
      </c>
      <c r="B645" s="64" t="s">
        <v>1239</v>
      </c>
      <c r="C645" s="247" t="s">
        <v>1240</v>
      </c>
      <c r="D645" s="60">
        <f t="shared" ref="D645:E645" si="163">IF(D643&gt;=D644,D643-D644,0)</f>
        <v>13486.019999999902</v>
      </c>
      <c r="E645" s="60">
        <f t="shared" si="163"/>
        <v>14515.790000000037</v>
      </c>
      <c r="F645" s="45">
        <f t="shared" si="109"/>
        <v>107.63583325547599</v>
      </c>
    </row>
    <row r="646" spans="1:6" ht="12.75" customHeight="1" x14ac:dyDescent="0.25">
      <c r="A646" s="63" t="s">
        <v>581</v>
      </c>
      <c r="B646" s="64" t="s">
        <v>1241</v>
      </c>
      <c r="C646" s="247" t="s">
        <v>1242</v>
      </c>
      <c r="D646" s="60">
        <f t="shared" ref="D646:E646" si="164">IF(D644&gt;=D643,D644-D643,0)</f>
        <v>0</v>
      </c>
      <c r="E646" s="60">
        <f t="shared" si="164"/>
        <v>0</v>
      </c>
      <c r="F646" s="45" t="str">
        <f t="shared" si="109"/>
        <v>-</v>
      </c>
    </row>
    <row r="647" spans="1:6" ht="22.8" x14ac:dyDescent="0.25">
      <c r="A647" s="251" t="s">
        <v>1243</v>
      </c>
      <c r="B647" s="64" t="s">
        <v>1244</v>
      </c>
      <c r="C647" s="252" t="s">
        <v>1243</v>
      </c>
      <c r="D647" s="60">
        <f>IF(D426-D427+D641-D642&gt;=0,D426-D427+D641-D642,0)</f>
        <v>10839.410000000003</v>
      </c>
      <c r="E647" s="60">
        <f>IF(E426-E427+E641-E642&gt;=0,E426-E427+E641-E642,0)</f>
        <v>9809.6399999999885</v>
      </c>
      <c r="F647" s="45">
        <f t="shared" si="109"/>
        <v>90.499759673266212</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24325.429999999906</v>
      </c>
      <c r="E649" s="60">
        <f t="shared" si="165"/>
        <v>24325.430000000026</v>
      </c>
      <c r="F649" s="45">
        <f t="shared" si="109"/>
        <v>100.00000000000048</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46292.9</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14200.25</v>
      </c>
      <c r="E653" s="194">
        <v>23457.73</v>
      </c>
      <c r="F653" s="45">
        <f t="shared" ref="F653:F740" si="167">IF(D653&lt;&gt;0,IF(E653/D653&gt;=100,"&gt;&gt;100",E653/D653*100),"-")</f>
        <v>165.19237337370819</v>
      </c>
    </row>
    <row r="654" spans="1:6" ht="12.75" customHeight="1" x14ac:dyDescent="0.25">
      <c r="A654" s="63" t="s">
        <v>1256</v>
      </c>
      <c r="B654" s="64" t="s">
        <v>1257</v>
      </c>
      <c r="C654" s="247" t="s">
        <v>1256</v>
      </c>
      <c r="D654" s="194">
        <v>85630.080000000002</v>
      </c>
      <c r="E654" s="194">
        <v>3928.46</v>
      </c>
      <c r="F654" s="45">
        <f t="shared" si="167"/>
        <v>4.5877102999319863</v>
      </c>
    </row>
    <row r="655" spans="1:6" ht="12.75" customHeight="1" x14ac:dyDescent="0.25">
      <c r="A655" s="63" t="s">
        <v>1258</v>
      </c>
      <c r="B655" s="64" t="s">
        <v>1259</v>
      </c>
      <c r="C655" s="247" t="s">
        <v>1258</v>
      </c>
      <c r="D655" s="194">
        <v>76372.600000000006</v>
      </c>
      <c r="E655" s="194">
        <v>27344.14</v>
      </c>
      <c r="F655" s="45">
        <f t="shared" si="167"/>
        <v>35.803599720318537</v>
      </c>
    </row>
    <row r="656" spans="1:6" ht="22.8" x14ac:dyDescent="0.25">
      <c r="A656" s="63">
        <v>11</v>
      </c>
      <c r="B656" s="64" t="s">
        <v>1260</v>
      </c>
      <c r="C656" s="247" t="s">
        <v>1261</v>
      </c>
      <c r="D656" s="60">
        <f t="shared" ref="D656:E656" si="168">+D653+D654-D655</f>
        <v>23457.729999999996</v>
      </c>
      <c r="E656" s="60">
        <f t="shared" si="168"/>
        <v>42.049999999999272</v>
      </c>
      <c r="F656" s="45">
        <f t="shared" si="167"/>
        <v>0.179258606864344</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35</v>
      </c>
      <c r="E658" s="253">
        <v>35</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21</v>
      </c>
      <c r="E660" s="253">
        <v>21</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591160.31000000006</v>
      </c>
      <c r="E683" s="192">
        <v>681983.72</v>
      </c>
      <c r="F683" s="71">
        <f t="shared" si="167"/>
        <v>115.36358386441741</v>
      </c>
    </row>
    <row r="684" spans="1:6" ht="22.8" x14ac:dyDescent="0.25">
      <c r="A684" s="70">
        <v>63613</v>
      </c>
      <c r="B684" s="182" t="s">
        <v>1317</v>
      </c>
      <c r="C684" s="278" t="s">
        <v>1318</v>
      </c>
      <c r="D684" s="192">
        <v>2971.91</v>
      </c>
      <c r="E684" s="192">
        <v>30248</v>
      </c>
      <c r="F684" s="71">
        <f t="shared" si="167"/>
        <v>1017.7966358335211</v>
      </c>
    </row>
    <row r="685" spans="1:6" ht="22.8" x14ac:dyDescent="0.25">
      <c r="A685" s="63">
        <v>63622</v>
      </c>
      <c r="B685" s="244" t="s">
        <v>1319</v>
      </c>
      <c r="C685" s="247" t="s">
        <v>1320</v>
      </c>
      <c r="D685" s="194">
        <v>2868.06</v>
      </c>
      <c r="E685" s="194"/>
      <c r="F685" s="45">
        <f t="shared" si="167"/>
        <v>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30552</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22.8"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26033.279999999999</v>
      </c>
      <c r="E734" s="192">
        <v>20828.27</v>
      </c>
      <c r="F734" s="71">
        <f t="shared" si="167"/>
        <v>80.00632267620523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1400.1</v>
      </c>
      <c r="E736" s="194">
        <v>821.9</v>
      </c>
      <c r="F736" s="45">
        <f t="shared" si="167"/>
        <v>58.70294978930076</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v>925.02</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2302</v>
      </c>
      <c r="F744" s="71">
        <f t="shared" si="170"/>
        <v>115.79476861167002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v>800.32</v>
      </c>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725.26</v>
      </c>
      <c r="E855" s="194"/>
      <c r="F855" s="45">
        <f t="shared" si="169"/>
        <v>0</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22.8"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43519.81</v>
      </c>
      <c r="E914" s="192"/>
      <c r="F914" s="71">
        <f t="shared" si="169"/>
        <v>0</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3540.9</v>
      </c>
      <c r="E982" s="192">
        <v>7081.8</v>
      </c>
      <c r="F982" s="71">
        <f t="shared" si="169"/>
        <v>200</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22.8"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41159.21</v>
      </c>
      <c r="E1014" s="283">
        <v>34077.410000000003</v>
      </c>
      <c r="F1014" s="71">
        <f t="shared" si="173"/>
        <v>82.794130402405699</v>
      </c>
    </row>
    <row r="1015" spans="1:6" ht="22.8" x14ac:dyDescent="0.25">
      <c r="A1015" s="70">
        <v>26454</v>
      </c>
      <c r="B1015" s="65" t="s">
        <v>1958</v>
      </c>
      <c r="C1015" s="278" t="s">
        <v>1959</v>
      </c>
      <c r="D1015" s="283">
        <v>41159.21</v>
      </c>
      <c r="E1015" s="283"/>
      <c r="F1015" s="71">
        <f t="shared" si="173"/>
        <v>0</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38" zoomScale="80" zoomScaleNormal="8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544083.51</v>
      </c>
      <c r="E6" s="180">
        <f t="shared" si="0"/>
        <v>526115.79999999993</v>
      </c>
      <c r="F6" s="181">
        <f t="shared" ref="F6:F298" si="1">IF(D6&gt;0,IF(E6/D6&gt;=100,"&gt;&gt;100",E6/D6*100),"-")</f>
        <v>96.69761908424681</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472255.66</v>
      </c>
      <c r="E7" s="79">
        <f t="shared" si="2"/>
        <v>484913.58999999997</v>
      </c>
      <c r="F7" s="71">
        <f t="shared" si="1"/>
        <v>102.68031303214028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49950.69</v>
      </c>
      <c r="E8" s="79">
        <f>E9+E10-E11</f>
        <v>49950.69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49950.69</v>
      </c>
      <c r="E9" s="192">
        <v>49950.69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422304.97</v>
      </c>
      <c r="E12" s="79">
        <f t="shared" si="3"/>
        <v>434962.89999999997</v>
      </c>
      <c r="F12" s="71">
        <f t="shared" si="1"/>
        <v>102.99734336538829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325902.23</v>
      </c>
      <c r="E13" s="79">
        <f t="shared" si="4"/>
        <v>353702.85</v>
      </c>
      <c r="F13" s="71">
        <f t="shared" si="1"/>
        <v>108.53035586777054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494294.13</v>
      </c>
      <c r="E15" s="192">
        <v>528231.63</v>
      </c>
      <c r="F15" s="71">
        <f t="shared" si="1"/>
        <v>106.8658513100287</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168391.9</v>
      </c>
      <c r="E18" s="192">
        <v>174528.78</v>
      </c>
      <c r="F18" s="71">
        <f t="shared" si="1"/>
        <v>103.64440332343776</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6925.859999999986</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67709.509999999995</v>
      </c>
      <c r="E20" s="192">
        <v>69092.850000000006</v>
      </c>
      <c r="F20" s="71">
        <f t="shared" si="1"/>
        <v>102.04305126414297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2534.14</v>
      </c>
      <c r="E21" s="192">
        <v>2534.14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9189.31</v>
      </c>
      <c r="E22" s="192">
        <v>9189.31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4769.6499999999996</v>
      </c>
      <c r="E25" s="192">
        <v>4769.6499999999996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6911.62</v>
      </c>
      <c r="E26" s="192">
        <v>6911.62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84188.37</v>
      </c>
      <c r="E28" s="192">
        <v>92497.57</v>
      </c>
      <c r="F28" s="71">
        <f t="shared" si="1"/>
        <v>109.86977179864633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46347.520000000004</v>
      </c>
      <c r="E29" s="79">
        <f t="shared" si="6"/>
        <v>32737.55</v>
      </c>
      <c r="F29" s="71">
        <f t="shared" si="1"/>
        <v>70.634955225220239</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68443.53</v>
      </c>
      <c r="E30" s="192">
        <v>54833.56</v>
      </c>
      <c r="F30" s="71">
        <f t="shared" si="1"/>
        <v>80.115037900587538</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22096.01</v>
      </c>
      <c r="E34" s="192">
        <v>22096.01</v>
      </c>
      <c r="F34" s="71">
        <f t="shared" si="1"/>
        <v>100</v>
      </c>
      <c r="G34" s="66"/>
      <c r="H34" s="66"/>
      <c r="I34" s="66"/>
      <c r="J34" s="66"/>
      <c r="K34" s="66"/>
      <c r="L34" s="66"/>
      <c r="M34" s="66"/>
      <c r="N34" s="66"/>
      <c r="O34" s="66"/>
      <c r="P34" s="66"/>
      <c r="Q34" s="66"/>
      <c r="R34" s="66"/>
      <c r="S34" s="66"/>
      <c r="T34" s="66"/>
      <c r="U34" s="66"/>
      <c r="V34" s="66"/>
      <c r="W34" s="66"/>
    </row>
    <row r="35" spans="1:23" ht="22.8" x14ac:dyDescent="0.25">
      <c r="A35" s="72" t="s">
        <v>2174</v>
      </c>
      <c r="B35" s="65" t="s">
        <v>2175</v>
      </c>
      <c r="C35" s="134" t="s">
        <v>2174</v>
      </c>
      <c r="D35" s="79">
        <f t="shared" ref="D35:E35" si="7">SUM(D36:D39)-D40</f>
        <v>43129.359999999993</v>
      </c>
      <c r="E35" s="79">
        <f t="shared" si="7"/>
        <v>48522.5</v>
      </c>
      <c r="F35" s="71">
        <f t="shared" si="1"/>
        <v>112.50456765414557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39413.089999999997</v>
      </c>
      <c r="E36" s="192">
        <v>44806.23</v>
      </c>
      <c r="F36" s="71">
        <f t="shared" si="1"/>
        <v>113.68362642969633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3716.27</v>
      </c>
      <c r="E37" s="192">
        <v>3716.27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186.34</v>
      </c>
      <c r="E42" s="192">
        <v>186.34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186.34</v>
      </c>
      <c r="E44" s="192">
        <v>186.34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726.71</v>
      </c>
      <c r="E47" s="192">
        <v>726.71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726.71</v>
      </c>
      <c r="E50" s="192">
        <v>726.71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19014.63</v>
      </c>
      <c r="E54" s="192">
        <v>21430.36</v>
      </c>
      <c r="F54" s="71">
        <f t="shared" si="1"/>
        <v>112.70458588991738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19014.63</v>
      </c>
      <c r="E55" s="192">
        <v>21430.36</v>
      </c>
      <c r="F55" s="71">
        <f t="shared" si="1"/>
        <v>112.70458588991738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71827.850000000006</v>
      </c>
      <c r="E69" s="79">
        <f>E70+E82+E88+E119+E135+E147+E165+E171</f>
        <v>41202.21</v>
      </c>
      <c r="F69" s="71">
        <f t="shared" si="1"/>
        <v>57.362443676094991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23457.73</v>
      </c>
      <c r="E70" s="79">
        <f t="shared" si="12"/>
        <v>42.05</v>
      </c>
      <c r="F70" s="71">
        <f t="shared" si="1"/>
        <v>0.17925860686434705</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23380.11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23380.11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77.62</v>
      </c>
      <c r="E80" s="192">
        <v>42.05</v>
      </c>
      <c r="F80" s="71">
        <f t="shared" si="1"/>
        <v>54.174181911878371</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2077.2199999999998</v>
      </c>
      <c r="E82" s="79">
        <f>SUM(E83:E85)-E86+E87</f>
        <v>2077.2199999999998</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2077.2199999999998</v>
      </c>
      <c r="E87" s="192">
        <v>2077.2199999999998</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39082.94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39082.94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46292.9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46292.9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544083.51</v>
      </c>
      <c r="E176" s="79">
        <f>E177+E251</f>
        <v>526115.79999999993</v>
      </c>
      <c r="F176" s="71">
        <f t="shared" si="1"/>
        <v>96.69761908424681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88678.22</v>
      </c>
      <c r="E177" s="79">
        <f>E178+E197+E203+E219+E247+E248</f>
        <v>47767.840000000004</v>
      </c>
      <c r="F177" s="71">
        <f t="shared" si="1"/>
        <v>53.866484915912835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47519.009999999995</v>
      </c>
      <c r="E178" s="79">
        <f>SUM(E179:E181)+E185+E186+SUM(E194:E196)</f>
        <v>8804.5499999999993</v>
      </c>
      <c r="F178" s="71">
        <f t="shared" si="1"/>
        <v>18.528479444331857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40626.29</v>
      </c>
      <c r="E179" s="192">
        <v>1306.2</v>
      </c>
      <c r="F179" s="71">
        <f t="shared" si="1"/>
        <v>3.2151594447831688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4119.13</v>
      </c>
      <c r="E180" s="192">
        <v>5162.09</v>
      </c>
      <c r="F180" s="71">
        <f t="shared" si="1"/>
        <v>125.31990978677537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106.21</v>
      </c>
      <c r="E181" s="79">
        <f t="shared" si="28"/>
        <v>66.36</v>
      </c>
      <c r="F181" s="71">
        <f t="shared" si="1"/>
        <v>62.479992467752567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106.21</v>
      </c>
      <c r="E184" s="192">
        <v>66.36</v>
      </c>
      <c r="F184" s="71">
        <f t="shared" si="1"/>
        <v>62.479992467752567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2667.38</v>
      </c>
      <c r="E196" s="192">
        <v>2269.9</v>
      </c>
      <c r="F196" s="71">
        <f t="shared" si="1"/>
        <v>85.098486154953548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4885.88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4885.88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41159.21</v>
      </c>
      <c r="E219" s="79">
        <f t="shared" si="34"/>
        <v>34077.410000000003</v>
      </c>
      <c r="F219" s="71">
        <f t="shared" si="1"/>
        <v>82.794130402405699</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41159.21</v>
      </c>
      <c r="E220" s="79">
        <f t="shared" si="35"/>
        <v>34077.410000000003</v>
      </c>
      <c r="F220" s="71">
        <f t="shared" si="1"/>
        <v>82.794130402405699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41159.21</v>
      </c>
      <c r="E227" s="192">
        <v>34077.410000000003</v>
      </c>
      <c r="F227" s="71">
        <f t="shared" si="1"/>
        <v>82.794130402405699</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455405.29</v>
      </c>
      <c r="E251" s="79">
        <f>+E252+E255-E264+E274+E291</f>
        <v>478347.95999999996</v>
      </c>
      <c r="F251" s="71">
        <f t="shared" si="1"/>
        <v>105.03785759713067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431079.86</v>
      </c>
      <c r="E252" s="79">
        <f>E253-E254</f>
        <v>452464.85</v>
      </c>
      <c r="F252" s="71">
        <f t="shared" si="1"/>
        <v>104.96079543126882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472239.07</v>
      </c>
      <c r="E253" s="192">
        <v>486542.26</v>
      </c>
      <c r="F253" s="71">
        <f t="shared" si="1"/>
        <v>103.02880276297341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41159.21</v>
      </c>
      <c r="E254" s="192">
        <v>34077.410000000003</v>
      </c>
      <c r="F254" s="71">
        <f t="shared" si="1"/>
        <v>82.794130402405699</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24325.429999999993</v>
      </c>
      <c r="E255" s="79">
        <f>E256-E260</f>
        <v>24325.429999999993</v>
      </c>
      <c r="F255" s="71">
        <f t="shared" si="1"/>
        <v>100</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239144.25</v>
      </c>
      <c r="E256" s="79">
        <f>SUM(E257:E259)</f>
        <v>239144.25</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199165.34</v>
      </c>
      <c r="E257" s="192">
        <v>199165.34</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39978.910000000003</v>
      </c>
      <c r="E259" s="192">
        <v>39978.910000000003</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214818.82</v>
      </c>
      <c r="E260" s="79">
        <f>SUM(E261:E263)</f>
        <v>214818.82</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214818.82</v>
      </c>
      <c r="E262" s="192">
        <v>214818.82</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1557.6799999999998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1541.09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1541.09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16.59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9126.19</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9126.19</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39082.94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2077.2199999999998</v>
      </c>
      <c r="E308" s="192">
        <v>2077.2199999999998</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39082.94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3642.46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47519.01</v>
      </c>
      <c r="E337" s="192">
        <v>5162.09</v>
      </c>
      <c r="F337" s="71">
        <f t="shared" si="43"/>
        <v>10.86321032361575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4885.88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41159.21</v>
      </c>
      <c r="E342" s="192">
        <v>34077.410000000003</v>
      </c>
      <c r="F342" s="71">
        <f t="shared" si="43"/>
        <v>82.794130402405699</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590.15</v>
      </c>
      <c r="E344" s="192">
        <v>290.14999999999998</v>
      </c>
      <c r="F344" s="71">
        <f t="shared" si="43"/>
        <v>49.165466406845717</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41159.21</v>
      </c>
      <c r="E354" s="192">
        <v>34077.410000000003</v>
      </c>
      <c r="F354" s="71">
        <f t="shared" si="43"/>
        <v>82.794130402405699</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9126.19</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712658.54999999993</v>
      </c>
      <c r="E114" s="60">
        <f t="shared" si="22"/>
        <v>781134.72</v>
      </c>
      <c r="F114" s="45">
        <f t="shared" si="1"/>
        <v>109.60855237055671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666065.68999999994</v>
      </c>
      <c r="E115" s="60">
        <f t="shared" si="23"/>
        <v>700337.14</v>
      </c>
      <c r="F115" s="45">
        <f t="shared" si="1"/>
        <v>105.14535585821874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666065.68999999994</v>
      </c>
      <c r="E117" s="194">
        <v>700337.14</v>
      </c>
      <c r="F117" s="45">
        <f t="shared" si="1"/>
        <v>105.14535585821874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46592.86</v>
      </c>
      <c r="E126" s="194">
        <v>80797.58</v>
      </c>
      <c r="F126" s="45">
        <f t="shared" si="1"/>
        <v>173.41193479000862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712658.54999999993</v>
      </c>
      <c r="E141" s="81">
        <f t="shared" si="28"/>
        <v>781134.72</v>
      </c>
      <c r="F141" s="61">
        <f t="shared" si="1"/>
        <v>109.60855237055671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D31" sqref="D3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90" zoomScaleNormal="9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88678.22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752392.86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703290.46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600853.97</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94026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385.35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800.32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143.02000000000001</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7081.8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44216.52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4885.88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4885.88</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793303.24000000011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746247.77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644416.91</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92983.039999999994</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425.2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800.32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143.02000000000001</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7479.28</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39973.67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7081.8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7081.8</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47767.839999999851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34077.14</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34077.14</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34077.14</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13690.7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13690.7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8449</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2026-02-02T05:28:37Z</cp:lastPrinted>
  <dcterms:created xsi:type="dcterms:W3CDTF">2022-04-01T05:14:30Z</dcterms:created>
  <dcterms:modified xsi:type="dcterms:W3CDTF">2026-02-05T12:43:01Z</dcterms:modified>
</cp:coreProperties>
</file>